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uniontravel.sharepoint.com/sites/union/SharedDocuments/共有ＤＡＴＡ/ＨＰオンラインショップ関係/13申込書/ＱＵＯ/ＨＰ表示用/"/>
    </mc:Choice>
  </mc:AlternateContent>
  <xr:revisionPtr revIDLastSave="13" documentId="8_{10A8905B-C428-499D-91CD-7CF61BA3C9EE}" xr6:coauthVersionLast="47" xr6:coauthVersionMax="47" xr10:uidLastSave="{500243A8-573D-402D-B1E7-96288E327A9A}"/>
  <bookViews>
    <workbookView xWindow="-120" yWindow="-120" windowWidth="29040" windowHeight="15720" tabRatio="718" xr2:uid="{00000000-000D-0000-FFFF-FFFF00000000}"/>
  </bookViews>
  <sheets>
    <sheet name="労福協加入団体（エクセル申込用紙 ＦＡＸ用）" sheetId="1806" r:id="rId1"/>
    <sheet name="労福協加入団体（エクセル申込用紙 Ｅメール用）" sheetId="1813" r:id="rId2"/>
    <sheet name="記入例（エクセル申込用紙）" sheetId="1808" r:id="rId3"/>
    <sheet name="労福協加入団体（手書きＦＡＸ用）" sheetId="1810" r:id="rId4"/>
    <sheet name="カードケース" sheetId="1812" r:id="rId5"/>
    <sheet name="Sheet1" sheetId="1809" state="hidden" r:id="rId6"/>
  </sheets>
  <definedNames>
    <definedName name="_xlnm._FilterDatabase" localSheetId="1" hidden="1">'労福協加入団体（エクセル申込用紙 Ｅメール用）'!$A$13:$H$27</definedName>
    <definedName name="_xlnm._FilterDatabase" localSheetId="0" hidden="1">'労福協加入団体（エクセル申込用紙 ＦＡＸ用）'!$A$13:$H$27</definedName>
    <definedName name="_xlnm.Print_Area" localSheetId="3">'労福協加入団体（手書きＦＡＸ用）'!$A$1:$J$52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813" l="1"/>
  <c r="G24" i="1813"/>
  <c r="E23" i="1813"/>
  <c r="H23" i="1813" s="1"/>
  <c r="E22" i="1813"/>
  <c r="H22" i="1813" s="1"/>
  <c r="E21" i="1813"/>
  <c r="H21" i="1813" s="1"/>
  <c r="E20" i="1813"/>
  <c r="H20" i="1813" s="1"/>
  <c r="G19" i="1813"/>
  <c r="E18" i="1813"/>
  <c r="H18" i="1813" s="1"/>
  <c r="E17" i="1813"/>
  <c r="H17" i="1813" s="1"/>
  <c r="E16" i="1813"/>
  <c r="H16" i="1813" s="1"/>
  <c r="E15" i="1813"/>
  <c r="H15" i="1813" s="1"/>
  <c r="E14" i="1813"/>
  <c r="H14" i="1813" s="1"/>
  <c r="D7" i="1813"/>
  <c r="E21" i="1806"/>
  <c r="H21" i="1806" s="1"/>
  <c r="E22" i="1806"/>
  <c r="H22" i="1806" s="1"/>
  <c r="E23" i="1806"/>
  <c r="H23" i="1806" s="1"/>
  <c r="E20" i="1806"/>
  <c r="H20" i="1806" s="1"/>
  <c r="E15" i="1806"/>
  <c r="H15" i="1806" s="1"/>
  <c r="E16" i="1806"/>
  <c r="H16" i="1806" s="1"/>
  <c r="E17" i="1806"/>
  <c r="H17" i="1806" s="1"/>
  <c r="E18" i="1806"/>
  <c r="H18" i="1806" s="1"/>
  <c r="E14" i="1806"/>
  <c r="H14" i="1806" s="1"/>
  <c r="G25" i="1813" l="1"/>
  <c r="H29" i="1813" s="1"/>
  <c r="H24" i="1813"/>
  <c r="H19" i="1813"/>
  <c r="D36" i="1808"/>
  <c r="G23" i="1808"/>
  <c r="E22" i="1808"/>
  <c r="H22" i="1808" s="1"/>
  <c r="E21" i="1808"/>
  <c r="H21" i="1808" s="1"/>
  <c r="E20" i="1808"/>
  <c r="H20" i="1808" s="1"/>
  <c r="E19" i="1808"/>
  <c r="H19" i="1808" s="1"/>
  <c r="G18" i="1808"/>
  <c r="E17" i="1808"/>
  <c r="H17" i="1808" s="1"/>
  <c r="E16" i="1808"/>
  <c r="H16" i="1808" s="1"/>
  <c r="E15" i="1808"/>
  <c r="H15" i="1808" s="1"/>
  <c r="E14" i="1808"/>
  <c r="H14" i="1808" s="1"/>
  <c r="E13" i="1808"/>
  <c r="H13" i="1808" s="1"/>
  <c r="D6" i="1808"/>
  <c r="H26" i="1813" l="1"/>
  <c r="H25" i="1813"/>
  <c r="G24" i="1808"/>
  <c r="H28" i="1808" s="1"/>
  <c r="H23" i="1808"/>
  <c r="H18" i="1808"/>
  <c r="H25" i="1808" l="1"/>
  <c r="H24" i="1808"/>
  <c r="D37" i="1806" l="1"/>
  <c r="G24" i="1806"/>
  <c r="G19" i="1806"/>
  <c r="G25" i="1806" l="1"/>
  <c r="H29" i="1806" s="1"/>
  <c r="H24" i="1806" l="1"/>
  <c r="H19" i="1806" l="1"/>
  <c r="H26" i="1806" s="1"/>
  <c r="H25" i="1806" l="1"/>
  <c r="D7" i="18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B6" authorId="0" shapeId="0" xr:uid="{00000000-0006-0000-0100-000001000000}">
      <text>
        <r>
          <rPr>
            <b/>
            <sz val="9"/>
            <color indexed="81"/>
            <rFont val="ＭＳ Ｐゴシック"/>
            <family val="3"/>
            <charset val="128"/>
          </rPr>
          <t>日付を入力してください。
曜日は自動で変わります。</t>
        </r>
      </text>
    </comment>
    <comment ref="B7" authorId="0" shapeId="0" xr:uid="{00000000-0006-0000-0100-000002000000}">
      <text>
        <r>
          <rPr>
            <b/>
            <sz val="9"/>
            <color indexed="81"/>
            <rFont val="ＭＳ Ｐゴシック"/>
            <family val="3"/>
            <charset val="128"/>
          </rPr>
          <t>ピンクの枠内
お客様名・担当者名・送付先・電話番号・ＦＡＸ番号を入力してください。</t>
        </r>
      </text>
    </comment>
    <comment ref="B13" authorId="0" shapeId="0" xr:uid="{00000000-0006-0000-0100-000003000000}">
      <text>
        <r>
          <rPr>
            <b/>
            <sz val="9"/>
            <color indexed="81"/>
            <rFont val="ＭＳ Ｐゴシック"/>
            <family val="3"/>
            <charset val="128"/>
          </rPr>
          <t>カードデザイン/券種を「プルダウン」矢印から
選んで下さい。
300円券～1000円券はピンクの枠
2000円券～100000円券は青い枠</t>
        </r>
      </text>
    </comment>
    <comment ref="G13" authorId="0" shapeId="0" xr:uid="{00000000-0006-0000-0100-000004000000}">
      <text>
        <r>
          <rPr>
            <b/>
            <sz val="9"/>
            <color indexed="81"/>
            <rFont val="ＭＳ Ｐゴシック"/>
            <family val="3"/>
            <charset val="128"/>
          </rPr>
          <t>枚数を入力してください。</t>
        </r>
      </text>
    </comment>
    <comment ref="H24" authorId="0" shapeId="0" xr:uid="{00000000-0006-0000-0100-000005000000}">
      <text>
        <r>
          <rPr>
            <b/>
            <sz val="9"/>
            <color indexed="81"/>
            <rFont val="ＭＳ Ｐゴシック"/>
            <family val="3"/>
            <charset val="128"/>
          </rPr>
          <t>白い欄は、全て自動計算されます。</t>
        </r>
      </text>
    </comment>
    <comment ref="B28" authorId="0" shapeId="0" xr:uid="{00000000-0006-0000-0100-000006000000}">
      <text>
        <r>
          <rPr>
            <b/>
            <sz val="9"/>
            <color indexed="81"/>
            <rFont val="ＭＳ Ｐゴシック"/>
            <family val="3"/>
            <charset val="128"/>
          </rPr>
          <t>ピンクの枠をクリックして頂き
ケースの種類を「プルダウン」矢印から
選んで下さい。</t>
        </r>
        <r>
          <rPr>
            <sz val="9"/>
            <color indexed="81"/>
            <rFont val="ＭＳ Ｐゴシック"/>
            <family val="3"/>
            <charset val="128"/>
          </rPr>
          <t xml:space="preserve">
</t>
        </r>
      </text>
    </comment>
    <comment ref="E28" authorId="0" shapeId="0" xr:uid="{00000000-0006-0000-0100-000007000000}">
      <text>
        <r>
          <rPr>
            <b/>
            <sz val="9"/>
            <color indexed="81"/>
            <rFont val="ＭＳ Ｐゴシック"/>
            <family val="3"/>
            <charset val="128"/>
          </rPr>
          <t>ケース必要枚数を入力してください。
ＱＵＯカード購入枚数分は無料です。</t>
        </r>
      </text>
    </comment>
    <comment ref="H28" authorId="0" shapeId="0" xr:uid="{00000000-0006-0000-0100-000008000000}">
      <text>
        <r>
          <rPr>
            <b/>
            <sz val="9"/>
            <color indexed="81"/>
            <rFont val="ＭＳ Ｐゴシック"/>
            <family val="3"/>
            <charset val="128"/>
          </rPr>
          <t>ケース必要枚数が、ＱＵＯカードの枚数を超えた場合、１枚５円で計算されます。</t>
        </r>
      </text>
    </comment>
    <comment ref="B36" authorId="0" shapeId="0" xr:uid="{00000000-0006-0000-0100-000009000000}">
      <text>
        <r>
          <rPr>
            <b/>
            <sz val="9"/>
            <color indexed="81"/>
            <rFont val="ＭＳ Ｐゴシック"/>
            <family val="3"/>
            <charset val="128"/>
          </rPr>
          <t>日付を入力してください。
曜日は自動で変わります。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A1" authorId="0" shapeId="0" xr:uid="{00000000-0006-0000-0200-000001000000}">
      <text>
        <r>
          <rPr>
            <sz val="16"/>
            <color indexed="81"/>
            <rFont val="Meiryo UI"/>
            <family val="3"/>
            <charset val="128"/>
          </rPr>
          <t>直接入力は出来ません。
プリントアウトをして頂きご利用してください。</t>
        </r>
      </text>
    </comment>
  </commentList>
</comments>
</file>

<file path=xl/sharedStrings.xml><?xml version="1.0" encoding="utf-8"?>
<sst xmlns="http://schemas.openxmlformats.org/spreadsheetml/2006/main" count="369" uniqueCount="157">
  <si>
    <t>静岡ユニオントラベル行　　　　　　ＦＡＸ　０５４－２０３－６８７８</t>
    <rPh sb="0" eb="2">
      <t>シズオカ</t>
    </rPh>
    <rPh sb="10" eb="11">
      <t>イ</t>
    </rPh>
    <phoneticPr fontId="2"/>
  </si>
  <si>
    <t>お申込日</t>
    <rPh sb="1" eb="3">
      <t>モウシコ</t>
    </rPh>
    <rPh sb="3" eb="4">
      <t>ヒ</t>
    </rPh>
    <phoneticPr fontId="2"/>
  </si>
  <si>
    <t>電話番号</t>
    <rPh sb="0" eb="2">
      <t>デンワ</t>
    </rPh>
    <rPh sb="2" eb="4">
      <t>バンゴウ</t>
    </rPh>
    <phoneticPr fontId="2"/>
  </si>
  <si>
    <t>弊社記入欄</t>
    <rPh sb="0" eb="2">
      <t>ヘイシャ</t>
    </rPh>
    <rPh sb="2" eb="4">
      <t>キニュウ</t>
    </rPh>
    <rPh sb="4" eb="5">
      <t>ラン</t>
    </rPh>
    <phoneticPr fontId="2"/>
  </si>
  <si>
    <t>上記の申込みを確認いたしました。</t>
    <rPh sb="0" eb="2">
      <t>ジョウキ</t>
    </rPh>
    <rPh sb="3" eb="5">
      <t>モウシコ</t>
    </rPh>
    <rPh sb="7" eb="9">
      <t>カクニン</t>
    </rPh>
    <phoneticPr fontId="2"/>
  </si>
  <si>
    <t>TEL：054-203-6877　　　　FAX：054-203-6878　　　　営業時間　平日9:00～17:00</t>
    <rPh sb="40" eb="42">
      <t>エイギョウ</t>
    </rPh>
    <rPh sb="42" eb="44">
      <t>ジカン</t>
    </rPh>
    <rPh sb="45" eb="47">
      <t>ヘイジツ</t>
    </rPh>
    <phoneticPr fontId="2"/>
  </si>
  <si>
    <t>販売価格</t>
    <rPh sb="0" eb="2">
      <t>ハンバイ</t>
    </rPh>
    <rPh sb="2" eb="4">
      <t>カカク</t>
    </rPh>
    <phoneticPr fontId="2"/>
  </si>
  <si>
    <t>お　申　込　内　容</t>
    <rPh sb="2" eb="3">
      <t>サル</t>
    </rPh>
    <rPh sb="4" eb="5">
      <t>コミ</t>
    </rPh>
    <rPh sb="6" eb="7">
      <t>ナイ</t>
    </rPh>
    <rPh sb="8" eb="9">
      <t>カタチ</t>
    </rPh>
    <phoneticPr fontId="2"/>
  </si>
  <si>
    <t>年　　　月　　　日</t>
    <rPh sb="0" eb="1">
      <t>ネン</t>
    </rPh>
    <rPh sb="4" eb="5">
      <t>ツキ</t>
    </rPh>
    <rPh sb="8" eb="9">
      <t>ヒ</t>
    </rPh>
    <phoneticPr fontId="2"/>
  </si>
  <si>
    <t>㈱静岡ユニオントラベル　　〒422-8067　　静岡県静岡市駿河区南町11番22号</t>
    <rPh sb="1" eb="3">
      <t>シズオカ</t>
    </rPh>
    <rPh sb="24" eb="27">
      <t>シズオカケン</t>
    </rPh>
    <rPh sb="27" eb="30">
      <t>シズオカシ</t>
    </rPh>
    <rPh sb="30" eb="32">
      <t>スルガ</t>
    </rPh>
    <rPh sb="32" eb="33">
      <t>ク</t>
    </rPh>
    <rPh sb="33" eb="35">
      <t>ミナミチョウ</t>
    </rPh>
    <rPh sb="37" eb="38">
      <t>バン</t>
    </rPh>
    <rPh sb="40" eb="41">
      <t>ゴウ</t>
    </rPh>
    <phoneticPr fontId="2"/>
  </si>
  <si>
    <t>合計金額</t>
    <rPh sb="0" eb="2">
      <t>ゴウケイ</t>
    </rPh>
    <rPh sb="2" eb="4">
      <t>キンガク</t>
    </rPh>
    <phoneticPr fontId="2"/>
  </si>
  <si>
    <t>お客様名</t>
    <rPh sb="1" eb="3">
      <t>キャクサマ</t>
    </rPh>
    <rPh sb="3" eb="4">
      <t>メイ</t>
    </rPh>
    <phoneticPr fontId="2"/>
  </si>
  <si>
    <t>〒</t>
    <phoneticPr fontId="2"/>
  </si>
  <si>
    <t>※クオ･カード申込みの際は、必ずＨＰに記載されている｢注意事項｣をお読みください。</t>
    <rPh sb="7" eb="9">
      <t>モウシコ</t>
    </rPh>
    <rPh sb="11" eb="12">
      <t>サイ</t>
    </rPh>
    <rPh sb="14" eb="15">
      <t>カナラ</t>
    </rPh>
    <rPh sb="19" eb="21">
      <t>キサイ</t>
    </rPh>
    <rPh sb="27" eb="29">
      <t>チュウイ</t>
    </rPh>
    <rPh sb="29" eb="31">
      <t>ジコウ</t>
    </rPh>
    <rPh sb="34" eb="35">
      <t>ヨ</t>
    </rPh>
    <phoneticPr fontId="2"/>
  </si>
  <si>
    <t>ご住所</t>
    <rPh sb="1" eb="3">
      <t>ジュウショ</t>
    </rPh>
    <phoneticPr fontId="2"/>
  </si>
  <si>
    <t>（送付先）</t>
    <rPh sb="1" eb="3">
      <t>ソウフ</t>
    </rPh>
    <rPh sb="3" eb="4">
      <t>サキ</t>
    </rPh>
    <phoneticPr fontId="2"/>
  </si>
  <si>
    <t>送料について</t>
    <rPh sb="0" eb="2">
      <t>ソウリョウ</t>
    </rPh>
    <phoneticPr fontId="2"/>
  </si>
  <si>
    <t>お申し込み後、ＱＵＯカードと請求書を郵送させて頂きます。</t>
    <rPh sb="1" eb="2">
      <t>モウ</t>
    </rPh>
    <rPh sb="3" eb="4">
      <t>コ</t>
    </rPh>
    <rPh sb="5" eb="6">
      <t>ゴ</t>
    </rPh>
    <rPh sb="14" eb="17">
      <t>セイキュウショ</t>
    </rPh>
    <rPh sb="18" eb="20">
      <t>ユウソウ</t>
    </rPh>
    <rPh sb="23" eb="24">
      <t>イタダ</t>
    </rPh>
    <phoneticPr fontId="2"/>
  </si>
  <si>
    <t>納品希望日</t>
    <rPh sb="0" eb="2">
      <t>ノウヒン</t>
    </rPh>
    <rPh sb="2" eb="4">
      <t>キボウ</t>
    </rPh>
    <rPh sb="4" eb="5">
      <t>ヒ</t>
    </rPh>
    <phoneticPr fontId="2"/>
  </si>
  <si>
    <t xml:space="preserve"> ご担当者</t>
    <phoneticPr fontId="2"/>
  </si>
  <si>
    <t>ＦＡＸ</t>
    <phoneticPr fontId="2"/>
  </si>
  <si>
    <t>×</t>
    <phoneticPr fontId="2"/>
  </si>
  <si>
    <t>券種　/　カードデザイン</t>
    <rPh sb="0" eb="2">
      <t>ケンシュ</t>
    </rPh>
    <phoneticPr fontId="2"/>
  </si>
  <si>
    <t>枚数</t>
    <rPh sb="0" eb="2">
      <t>マイスウ</t>
    </rPh>
    <phoneticPr fontId="2"/>
  </si>
  <si>
    <t>300円/500円/700円/1000円券</t>
  </si>
  <si>
    <t>2000円/3000円/5000円/10000円券</t>
  </si>
  <si>
    <t>×</t>
    <phoneticPr fontId="2"/>
  </si>
  <si>
    <t>合　計　金　額　（Ａ）+（Ｂ）</t>
    <rPh sb="0" eb="1">
      <t>ゴウ</t>
    </rPh>
    <rPh sb="2" eb="3">
      <t>ケイ</t>
    </rPh>
    <rPh sb="4" eb="5">
      <t>キン</t>
    </rPh>
    <rPh sb="6" eb="7">
      <t>ガク</t>
    </rPh>
    <phoneticPr fontId="2"/>
  </si>
  <si>
    <t>（Ｂ）　2000円/3000円/5000円/10000円券　　合計</t>
    <rPh sb="31" eb="33">
      <t>ゴウケイ</t>
    </rPh>
    <phoneticPr fontId="2"/>
  </si>
  <si>
    <t>（Ａ）　300円/500円/700円/1000円券　　合計</t>
    <rPh sb="27" eb="29">
      <t>ゴウケイ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</si>
  <si>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</si>
  <si>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t>送料</t>
    <rPh sb="0" eb="2">
      <t>ソウリョウ</t>
    </rPh>
    <phoneticPr fontId="2"/>
  </si>
  <si>
    <t>枚</t>
    <rPh sb="0" eb="1">
      <t>マイ</t>
    </rPh>
    <phoneticPr fontId="2"/>
  </si>
  <si>
    <t>追加料金</t>
    <rPh sb="0" eb="2">
      <t>ツイカ</t>
    </rPh>
    <rPh sb="2" eb="4">
      <t>リョウキン</t>
    </rPh>
    <phoneticPr fontId="2"/>
  </si>
  <si>
    <t>　受領者</t>
    <rPh sb="1" eb="4">
      <t>ジュリョウシャ</t>
    </rPh>
    <phoneticPr fontId="2"/>
  </si>
  <si>
    <t>○○労働組合　○△支部</t>
    <rPh sb="2" eb="6">
      <t>ロウドウクミアイ</t>
    </rPh>
    <rPh sb="9" eb="11">
      <t>シブ</t>
    </rPh>
    <phoneticPr fontId="2"/>
  </si>
  <si>
    <t>山下</t>
    <rPh sb="0" eb="2">
      <t>ヤマシタ</t>
    </rPh>
    <phoneticPr fontId="2"/>
  </si>
  <si>
    <t>420-××××</t>
    <phoneticPr fontId="2"/>
  </si>
  <si>
    <t>静岡県静岡市葵区〇〇町〇〇－〇</t>
    <rPh sb="0" eb="3">
      <t>シズオカケン</t>
    </rPh>
    <rPh sb="3" eb="6">
      <t>シズオカシ</t>
    </rPh>
    <rPh sb="6" eb="7">
      <t>アオイ</t>
    </rPh>
    <rPh sb="7" eb="8">
      <t>ク</t>
    </rPh>
    <rPh sb="10" eb="11">
      <t>マチ</t>
    </rPh>
    <phoneticPr fontId="2"/>
  </si>
  <si>
    <t>０５４－〇〇〇－〇〇〇〇</t>
    <phoneticPr fontId="2"/>
  </si>
  <si>
    <t>500円券　ＱＵＯスマイル</t>
  </si>
  <si>
    <t>500円券　茶畑空高く</t>
  </si>
  <si>
    <t>1000円券　富士山雲海</t>
  </si>
  <si>
    <t>2000円券　朝もやの時</t>
  </si>
  <si>
    <t>10000円券　富士と湖</t>
  </si>
  <si>
    <t>リボン（２つ折り）</t>
  </si>
  <si>
    <t>5000円券　スイトピー</t>
  </si>
  <si>
    <t>それ以上の金額申込みの場合配送料は無料です。</t>
    <rPh sb="2" eb="4">
      <t>イジョウ</t>
    </rPh>
    <rPh sb="5" eb="7">
      <t>キンガク</t>
    </rPh>
    <rPh sb="7" eb="9">
      <t>モウシコ</t>
    </rPh>
    <rPh sb="11" eb="13">
      <t>バアイ</t>
    </rPh>
    <rPh sb="13" eb="15">
      <t>ハイソウ</t>
    </rPh>
    <rPh sb="15" eb="16">
      <t>リョウ</t>
    </rPh>
    <rPh sb="17" eb="19">
      <t>ムリョウ</t>
    </rPh>
    <phoneticPr fontId="2"/>
  </si>
  <si>
    <t>300円券・500円券･700円券・1,000円券にて５万円以下のお申込みの場合、配送料５００円はお客様負担になります。</t>
    <rPh sb="3" eb="4">
      <t>エン</t>
    </rPh>
    <rPh sb="4" eb="5">
      <t>ケン</t>
    </rPh>
    <rPh sb="9" eb="10">
      <t>エン</t>
    </rPh>
    <rPh sb="10" eb="11">
      <t>ケン</t>
    </rPh>
    <rPh sb="15" eb="16">
      <t>エン</t>
    </rPh>
    <rPh sb="16" eb="17">
      <t>ケン</t>
    </rPh>
    <rPh sb="29" eb="30">
      <t>エン</t>
    </rPh>
    <rPh sb="41" eb="43">
      <t>ハイソウ</t>
    </rPh>
    <rPh sb="47" eb="48">
      <t>エン</t>
    </rPh>
    <phoneticPr fontId="2"/>
  </si>
  <si>
    <t>2,000円券・3,000円券･5,000円券･10,000円券にて１０万円以下のお申込みの場合、配送料５００円はお客様負担とさせて頂きます。</t>
    <rPh sb="5" eb="6">
      <t>エン</t>
    </rPh>
    <rPh sb="6" eb="7">
      <t>ケン</t>
    </rPh>
    <rPh sb="13" eb="14">
      <t>エン</t>
    </rPh>
    <rPh sb="14" eb="15">
      <t>ケン</t>
    </rPh>
    <rPh sb="21" eb="22">
      <t>エン</t>
    </rPh>
    <rPh sb="22" eb="23">
      <t>ケン</t>
    </rPh>
    <rPh sb="30" eb="31">
      <t>エン</t>
    </rPh>
    <rPh sb="31" eb="32">
      <t>ケン</t>
    </rPh>
    <rPh sb="36" eb="37">
      <t>マン</t>
    </rPh>
    <rPh sb="37" eb="38">
      <t>エン</t>
    </rPh>
    <rPh sb="38" eb="40">
      <t>イカ</t>
    </rPh>
    <rPh sb="42" eb="44">
      <t>モウシコ</t>
    </rPh>
    <rPh sb="46" eb="48">
      <t>バアイ</t>
    </rPh>
    <rPh sb="49" eb="51">
      <t>ハイソウ</t>
    </rPh>
    <rPh sb="51" eb="52">
      <t>リョウ</t>
    </rPh>
    <rPh sb="55" eb="56">
      <t>エン</t>
    </rPh>
    <rPh sb="58" eb="60">
      <t>キャクサマ</t>
    </rPh>
    <rPh sb="60" eb="62">
      <t>フタン</t>
    </rPh>
    <rPh sb="66" eb="67">
      <t>イタダ</t>
    </rPh>
    <phoneticPr fontId="2"/>
  </si>
  <si>
    <t>300円/500円/700円/1000円券</t>
    <phoneticPr fontId="2"/>
  </si>
  <si>
    <t>2000円/3000円/5000円/10000円券</t>
    <phoneticPr fontId="2"/>
  </si>
  <si>
    <t>300円券　青空のおくりもの</t>
    <rPh sb="3" eb="4">
      <t>エン</t>
    </rPh>
    <rPh sb="4" eb="5">
      <t>ケン</t>
    </rPh>
    <rPh sb="6" eb="8">
      <t>アオゾラ</t>
    </rPh>
    <phoneticPr fontId="2"/>
  </si>
  <si>
    <t>700円券　リーフサークル700</t>
    <rPh sb="3" eb="4">
      <t>エン</t>
    </rPh>
    <rPh sb="4" eb="5">
      <t>ケン</t>
    </rPh>
    <phoneticPr fontId="2"/>
  </si>
  <si>
    <t>500円券　ＱＵＯスマイル</t>
    <rPh sb="3" eb="4">
      <t>エン</t>
    </rPh>
    <rPh sb="4" eb="5">
      <t>ケン</t>
    </rPh>
    <phoneticPr fontId="2"/>
  </si>
  <si>
    <t>500円券　ピンクのブーケ</t>
    <rPh sb="3" eb="4">
      <t>エン</t>
    </rPh>
    <rPh sb="4" eb="5">
      <t>ケン</t>
    </rPh>
    <phoneticPr fontId="2"/>
  </si>
  <si>
    <t>500円券　マーガレット</t>
    <rPh sb="3" eb="4">
      <t>エン</t>
    </rPh>
    <rPh sb="4" eb="5">
      <t>ケン</t>
    </rPh>
    <phoneticPr fontId="2"/>
  </si>
  <si>
    <t>500円券　三保松原と富士山</t>
    <rPh sb="3" eb="4">
      <t>エン</t>
    </rPh>
    <rPh sb="4" eb="5">
      <t>ケン</t>
    </rPh>
    <rPh sb="6" eb="8">
      <t>ミホ</t>
    </rPh>
    <rPh sb="8" eb="10">
      <t>マツバラ</t>
    </rPh>
    <rPh sb="11" eb="14">
      <t>フジサン</t>
    </rPh>
    <phoneticPr fontId="2"/>
  </si>
  <si>
    <t>1000円券　ＱＵＯスマイルレッド</t>
    <rPh sb="4" eb="5">
      <t>エン</t>
    </rPh>
    <rPh sb="5" eb="6">
      <t>ケン</t>
    </rPh>
    <phoneticPr fontId="2"/>
  </si>
  <si>
    <t>1000円券　黄色い花束</t>
    <rPh sb="4" eb="5">
      <t>エン</t>
    </rPh>
    <rPh sb="5" eb="6">
      <t>ケン</t>
    </rPh>
    <rPh sb="7" eb="9">
      <t>キイロ</t>
    </rPh>
    <rPh sb="10" eb="12">
      <t>ハナタバ</t>
    </rPh>
    <phoneticPr fontId="2"/>
  </si>
  <si>
    <t>1000円券　逆さ富士</t>
    <rPh sb="4" eb="5">
      <t>エン</t>
    </rPh>
    <rPh sb="5" eb="6">
      <t>ケン</t>
    </rPh>
    <rPh sb="7" eb="8">
      <t>サカ</t>
    </rPh>
    <rPh sb="9" eb="11">
      <t>フジ</t>
    </rPh>
    <phoneticPr fontId="2"/>
  </si>
  <si>
    <t>2000円券　黄色いカラー</t>
    <rPh sb="4" eb="5">
      <t>エン</t>
    </rPh>
    <rPh sb="5" eb="6">
      <t>ケン</t>
    </rPh>
    <rPh sb="7" eb="9">
      <t>キイロ</t>
    </rPh>
    <phoneticPr fontId="2"/>
  </si>
  <si>
    <t>3000円券　新しい命</t>
    <rPh sb="4" eb="5">
      <t>エン</t>
    </rPh>
    <rPh sb="5" eb="6">
      <t>ケン</t>
    </rPh>
    <rPh sb="7" eb="8">
      <t>アタラ</t>
    </rPh>
    <rPh sb="10" eb="11">
      <t>イノチ</t>
    </rPh>
    <phoneticPr fontId="2"/>
  </si>
  <si>
    <t>3000円券　しあわせのつぼみ</t>
    <rPh sb="4" eb="5">
      <t>エン</t>
    </rPh>
    <rPh sb="5" eb="6">
      <t>ケン</t>
    </rPh>
    <phoneticPr fontId="2"/>
  </si>
  <si>
    <t>5000円券　スイートピー</t>
    <rPh sb="4" eb="5">
      <t>エン</t>
    </rPh>
    <rPh sb="5" eb="6">
      <t>ケン</t>
    </rPh>
    <phoneticPr fontId="2"/>
  </si>
  <si>
    <t>10000円券　富士と湖</t>
    <rPh sb="5" eb="6">
      <t>エン</t>
    </rPh>
    <rPh sb="6" eb="7">
      <t>ケン</t>
    </rPh>
    <rPh sb="8" eb="10">
      <t>フジ</t>
    </rPh>
    <rPh sb="11" eb="12">
      <t>ミズウミ</t>
    </rPh>
    <phoneticPr fontId="2"/>
  </si>
  <si>
    <t>カードケース選んで下さい</t>
  </si>
  <si>
    <t>　　　　　　　様</t>
    <rPh sb="7" eb="8">
      <t>サマ</t>
    </rPh>
    <phoneticPr fontId="2"/>
  </si>
  <si>
    <t>様</t>
    <rPh sb="0" eb="1">
      <t>サマ</t>
    </rPh>
    <phoneticPr fontId="2"/>
  </si>
  <si>
    <t>ご住所/(送付先）</t>
    <rPh sb="1" eb="3">
      <t>ジュウショ</t>
    </rPh>
    <rPh sb="5" eb="8">
      <t>ソウフサキ</t>
    </rPh>
    <phoneticPr fontId="2"/>
  </si>
  <si>
    <t>ＦＡＸ</t>
    <phoneticPr fontId="2"/>
  </si>
  <si>
    <t>額　　面</t>
    <rPh sb="0" eb="1">
      <t>ガク</t>
    </rPh>
    <rPh sb="3" eb="4">
      <t>メン</t>
    </rPh>
    <phoneticPr fontId="2"/>
  </si>
  <si>
    <t>カードデザイン</t>
    <phoneticPr fontId="2"/>
  </si>
  <si>
    <t>３００円</t>
    <rPh sb="3" eb="4">
      <t>エン</t>
    </rPh>
    <phoneticPr fontId="2"/>
  </si>
  <si>
    <t>青空のおくりもの</t>
    <phoneticPr fontId="2"/>
  </si>
  <si>
    <t>３３０円</t>
    <rPh sb="3" eb="4">
      <t>エン</t>
    </rPh>
    <phoneticPr fontId="2"/>
  </si>
  <si>
    <t>円</t>
    <rPh sb="0" eb="1">
      <t>エン</t>
    </rPh>
    <phoneticPr fontId="2"/>
  </si>
  <si>
    <t>５００円</t>
    <rPh sb="3" eb="4">
      <t>エン</t>
    </rPh>
    <phoneticPr fontId="2"/>
  </si>
  <si>
    <t>ＱＵＯスマイル</t>
    <phoneticPr fontId="2"/>
  </si>
  <si>
    <t>５３０円</t>
    <rPh sb="3" eb="4">
      <t>エン</t>
    </rPh>
    <phoneticPr fontId="2"/>
  </si>
  <si>
    <t>円</t>
    <phoneticPr fontId="2"/>
  </si>
  <si>
    <t>円</t>
    <phoneticPr fontId="2"/>
  </si>
  <si>
    <t>ピンクのブーケ</t>
    <phoneticPr fontId="2"/>
  </si>
  <si>
    <t>マーガレット</t>
    <phoneticPr fontId="2"/>
  </si>
  <si>
    <t>×</t>
    <phoneticPr fontId="2"/>
  </si>
  <si>
    <t>世界遺産　三保松原と富士山</t>
    <rPh sb="0" eb="2">
      <t>セカイ</t>
    </rPh>
    <rPh sb="2" eb="4">
      <t>イサン</t>
    </rPh>
    <rPh sb="5" eb="9">
      <t>ミホマツバラ</t>
    </rPh>
    <rPh sb="10" eb="13">
      <t>フジサン</t>
    </rPh>
    <phoneticPr fontId="2"/>
  </si>
  <si>
    <t>７００円</t>
    <rPh sb="3" eb="4">
      <t>エン</t>
    </rPh>
    <phoneticPr fontId="2"/>
  </si>
  <si>
    <t>リーフサークル</t>
    <phoneticPr fontId="2"/>
  </si>
  <si>
    <t>７５０円</t>
    <rPh sb="3" eb="4">
      <t>エン</t>
    </rPh>
    <phoneticPr fontId="2"/>
  </si>
  <si>
    <t>×</t>
    <phoneticPr fontId="2"/>
  </si>
  <si>
    <t>円</t>
    <phoneticPr fontId="2"/>
  </si>
  <si>
    <t>１,０００円</t>
    <rPh sb="5" eb="6">
      <t>エン</t>
    </rPh>
    <phoneticPr fontId="2"/>
  </si>
  <si>
    <t>ＱＵＯスマイルレッド</t>
    <phoneticPr fontId="2"/>
  </si>
  <si>
    <t>１,０４０円</t>
    <rPh sb="5" eb="6">
      <t>エン</t>
    </rPh>
    <phoneticPr fontId="2"/>
  </si>
  <si>
    <t>黄色い花束</t>
    <rPh sb="0" eb="2">
      <t>キイロ</t>
    </rPh>
    <rPh sb="3" eb="5">
      <t>ハナタバ</t>
    </rPh>
    <phoneticPr fontId="2"/>
  </si>
  <si>
    <t>逆さ富士</t>
    <rPh sb="0" eb="1">
      <t>サカ</t>
    </rPh>
    <rPh sb="2" eb="4">
      <t>フジ</t>
    </rPh>
    <phoneticPr fontId="2"/>
  </si>
  <si>
    <t>２,０００円</t>
    <rPh sb="5" eb="6">
      <t>エン</t>
    </rPh>
    <phoneticPr fontId="2"/>
  </si>
  <si>
    <t>黄色いカラー</t>
    <rPh sb="0" eb="2">
      <t>キイロ</t>
    </rPh>
    <phoneticPr fontId="2"/>
  </si>
  <si>
    <t>３,０００円</t>
    <rPh sb="5" eb="6">
      <t>エン</t>
    </rPh>
    <phoneticPr fontId="2"/>
  </si>
  <si>
    <t>新しい命</t>
    <rPh sb="0" eb="1">
      <t>アタラ</t>
    </rPh>
    <rPh sb="3" eb="4">
      <t>イノチ</t>
    </rPh>
    <phoneticPr fontId="2"/>
  </si>
  <si>
    <t>しあわせのつぼみ</t>
  </si>
  <si>
    <t>５,０００円</t>
    <rPh sb="5" eb="6">
      <t>エン</t>
    </rPh>
    <phoneticPr fontId="2"/>
  </si>
  <si>
    <t>スイートピー</t>
    <phoneticPr fontId="2"/>
  </si>
  <si>
    <t>１０,０００円</t>
    <rPh sb="6" eb="7">
      <t>エン</t>
    </rPh>
    <phoneticPr fontId="2"/>
  </si>
  <si>
    <t>富士と湖</t>
    <rPh sb="0" eb="2">
      <t>フジ</t>
    </rPh>
    <rPh sb="3" eb="4">
      <t>ミズウミ</t>
    </rPh>
    <phoneticPr fontId="2"/>
  </si>
  <si>
    <t>　合　　計</t>
    <rPh sb="1" eb="2">
      <t>ゴウ</t>
    </rPh>
    <rPh sb="4" eb="5">
      <t>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</si>
  <si>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</si>
  <si>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r>
      <t xml:space="preserve">年　　　　   月　 </t>
    </r>
    <r>
      <rPr>
        <sz val="11"/>
        <rFont val="ＭＳ Ｐゴシック"/>
        <family val="3"/>
        <charset val="128"/>
      </rPr>
      <t>　　　  日 （　　</t>
    </r>
    <r>
      <rPr>
        <sz val="11"/>
        <rFont val="ＭＳ Ｐゴシック"/>
        <family val="3"/>
        <charset val="128"/>
      </rPr>
      <t xml:space="preserve"> </t>
    </r>
    <r>
      <rPr>
        <sz val="11"/>
        <rFont val="ＭＳ Ｐゴシック"/>
        <family val="3"/>
        <charset val="128"/>
      </rPr>
      <t>　）</t>
    </r>
    <rPh sb="0" eb="1">
      <t>ネン</t>
    </rPh>
    <rPh sb="8" eb="9">
      <t>ツキ</t>
    </rPh>
    <rPh sb="16" eb="17">
      <t>ヒ</t>
    </rPh>
    <phoneticPr fontId="2"/>
  </si>
  <si>
    <t>年　 　  　月  　　　日</t>
    <rPh sb="0" eb="1">
      <t>ネン</t>
    </rPh>
    <rPh sb="7" eb="8">
      <t>ツキ</t>
    </rPh>
    <rPh sb="13" eb="14">
      <t>ヒ</t>
    </rPh>
    <phoneticPr fontId="2"/>
  </si>
  <si>
    <r>
      <t>上記の申込みを確認いたしました。　</t>
    </r>
    <r>
      <rPr>
        <b/>
        <sz val="12"/>
        <rFont val="Meiryo UI"/>
        <family val="3"/>
        <charset val="128"/>
      </rPr>
      <t>　送料のご案内　（　無料　　500円　）</t>
    </r>
    <rPh sb="0" eb="2">
      <t>ジョウキ</t>
    </rPh>
    <rPh sb="3" eb="5">
      <t>モウシコ</t>
    </rPh>
    <rPh sb="7" eb="9">
      <t>カクニン</t>
    </rPh>
    <rPh sb="18" eb="20">
      <t>ソウリョウ</t>
    </rPh>
    <rPh sb="22" eb="24">
      <t>アンナイ</t>
    </rPh>
    <rPh sb="27" eb="29">
      <t>ムリョウ</t>
    </rPh>
    <rPh sb="34" eb="35">
      <t>エン</t>
    </rPh>
    <phoneticPr fontId="2"/>
  </si>
  <si>
    <t>TEL：０５４－２０３－６８７７　　　FAX：０５４－２０３－６８７８　　　営業時間　平日9:00～17:00</t>
    <rPh sb="38" eb="40">
      <t>エイギョウ</t>
    </rPh>
    <rPh sb="40" eb="42">
      <t>ジカン</t>
    </rPh>
    <rPh sb="43" eb="45">
      <t>ヘイジツ</t>
    </rPh>
    <phoneticPr fontId="2"/>
  </si>
  <si>
    <t>カードケース選んで下さい</t>
    <phoneticPr fontId="2"/>
  </si>
  <si>
    <t>カードケース不要</t>
  </si>
  <si>
    <t>封筒タイプ</t>
    <rPh sb="0" eb="2">
      <t>フウトウ</t>
    </rPh>
    <phoneticPr fontId="2"/>
  </si>
  <si>
    <t>2つ折り台紙タイプ</t>
    <rPh sb="2" eb="3">
      <t>オ</t>
    </rPh>
    <rPh sb="4" eb="6">
      <t>ダイシ</t>
    </rPh>
    <phoneticPr fontId="2"/>
  </si>
  <si>
    <t>ビニールケース</t>
    <phoneticPr fontId="2"/>
  </si>
  <si>
    <t>　　購入枚数分の「ケース」をお付け致します。（下記よりお選び下さい）　追加購入の場合は、５円（税込）で販売致しております。</t>
    <rPh sb="23" eb="25">
      <t>カキ</t>
    </rPh>
    <rPh sb="28" eb="29">
      <t>エラ</t>
    </rPh>
    <rPh sb="30" eb="31">
      <t>クダ</t>
    </rPh>
    <rPh sb="35" eb="37">
      <t>ツイカ</t>
    </rPh>
    <rPh sb="37" eb="39">
      <t>コウニュウ</t>
    </rPh>
    <rPh sb="40" eb="42">
      <t>バアイ</t>
    </rPh>
    <rPh sb="45" eb="46">
      <t>エン</t>
    </rPh>
    <rPh sb="47" eb="49">
      <t>ゼイコ</t>
    </rPh>
    <rPh sb="51" eb="53">
      <t>ハンバイ</t>
    </rPh>
    <rPh sb="53" eb="54">
      <t>イタ</t>
    </rPh>
    <phoneticPr fontId="2"/>
  </si>
  <si>
    <t>Kids Smile 専用カードケース</t>
    <rPh sb="11" eb="13">
      <t>センヨウ</t>
    </rPh>
    <phoneticPr fontId="2"/>
  </si>
  <si>
    <t>500円券　赤い羽根　500</t>
    <rPh sb="6" eb="7">
      <t>アカ</t>
    </rPh>
    <rPh sb="8" eb="10">
      <t>ハネ</t>
    </rPh>
    <phoneticPr fontId="2"/>
  </si>
  <si>
    <t>500円券　おもいやり　500</t>
    <phoneticPr fontId="2"/>
  </si>
  <si>
    <t>500円券　QUO Kids Smile 500</t>
    <phoneticPr fontId="2"/>
  </si>
  <si>
    <t>1000円券　QUO Kids Smile 1000</t>
    <phoneticPr fontId="2"/>
  </si>
  <si>
    <t>1000円券　赤い羽根 1000</t>
    <rPh sb="7" eb="8">
      <t>アカ</t>
    </rPh>
    <rPh sb="9" eb="11">
      <t>ハネ</t>
    </rPh>
    <phoneticPr fontId="2"/>
  </si>
  <si>
    <t>1000円券　おもいやり 1000</t>
    <phoneticPr fontId="2"/>
  </si>
  <si>
    <t>500円券　ＱＵＯ ＢＯＯＫ ＣＡＲＤ 500</t>
    <rPh sb="3" eb="4">
      <t>エン</t>
    </rPh>
    <rPh sb="4" eb="5">
      <t>ケン</t>
    </rPh>
    <phoneticPr fontId="2"/>
  </si>
  <si>
    <t>1000円券  ＱＵＯ ＢＯＯＫ ＣＡＲＤ 1000</t>
    <rPh sb="4" eb="5">
      <t>エン</t>
    </rPh>
    <rPh sb="5" eb="6">
      <t>ケン</t>
    </rPh>
    <phoneticPr fontId="2"/>
  </si>
  <si>
    <t>赤い羽根　500</t>
    <rPh sb="0" eb="1">
      <t>アカ</t>
    </rPh>
    <rPh sb="2" eb="4">
      <t>ハネ</t>
    </rPh>
    <phoneticPr fontId="2"/>
  </si>
  <si>
    <t>おもいやり　500</t>
    <phoneticPr fontId="2"/>
  </si>
  <si>
    <t>QUO Kids Smile 500</t>
    <phoneticPr fontId="2"/>
  </si>
  <si>
    <t>５４０円</t>
    <rPh sb="3" eb="4">
      <t>エン</t>
    </rPh>
    <phoneticPr fontId="2"/>
  </si>
  <si>
    <t>５８０円</t>
    <rPh sb="3" eb="4">
      <t>エン</t>
    </rPh>
    <phoneticPr fontId="2"/>
  </si>
  <si>
    <t>赤い羽根　1000</t>
    <rPh sb="0" eb="1">
      <t>アカ</t>
    </rPh>
    <rPh sb="2" eb="4">
      <t>ハネ</t>
    </rPh>
    <phoneticPr fontId="2"/>
  </si>
  <si>
    <t>おもいやり　1000</t>
    <phoneticPr fontId="2"/>
  </si>
  <si>
    <t>QUO Kids Smile 1000</t>
    <phoneticPr fontId="2"/>
  </si>
  <si>
    <t>１,０５０円</t>
    <rPh sb="5" eb="6">
      <t>エン</t>
    </rPh>
    <phoneticPr fontId="2"/>
  </si>
  <si>
    <t>１,０９０円</t>
    <rPh sb="5" eb="6">
      <t>エン</t>
    </rPh>
    <phoneticPr fontId="2"/>
  </si>
  <si>
    <t>□封筒タイプ　　　　□2つ折り台紙タイプ　　　　□ビニールケース　　　　□Kids Smile　　　　□カードケース不要</t>
    <rPh sb="1" eb="3">
      <t>フウトウ</t>
    </rPh>
    <rPh sb="13" eb="14">
      <t>オ</t>
    </rPh>
    <rPh sb="15" eb="17">
      <t>ダイシ</t>
    </rPh>
    <phoneticPr fontId="2"/>
  </si>
  <si>
    <t>　　　　 年　　　　　　月　　　　　　日（　 　　　　）</t>
    <rPh sb="5" eb="6">
      <t>ネン</t>
    </rPh>
    <rPh sb="12" eb="13">
      <t>ツキ</t>
    </rPh>
    <rPh sb="19" eb="20">
      <t>ヒ</t>
    </rPh>
    <phoneticPr fontId="2"/>
  </si>
  <si>
    <t>QUO BOOK CARD 500</t>
    <phoneticPr fontId="2"/>
  </si>
  <si>
    <t>QUO BOOK CARD　1000</t>
    <phoneticPr fontId="2"/>
  </si>
  <si>
    <t>＜静岡県労福協・連合静岡加入組織の皆様専用＞</t>
    <phoneticPr fontId="2"/>
  </si>
  <si>
    <t>①　300円券・500円券･700円券・1,000円券にて５万円未満のお申込みの場合、配送料５００円はお客様負担とさせて頂きます。</t>
    <rPh sb="5" eb="6">
      <t>エン</t>
    </rPh>
    <rPh sb="6" eb="7">
      <t>ケン</t>
    </rPh>
    <rPh sb="11" eb="12">
      <t>エン</t>
    </rPh>
    <rPh sb="12" eb="13">
      <t>ケン</t>
    </rPh>
    <rPh sb="17" eb="18">
      <t>エン</t>
    </rPh>
    <rPh sb="18" eb="19">
      <t>ケン</t>
    </rPh>
    <rPh sb="31" eb="32">
      <t>エン</t>
    </rPh>
    <rPh sb="32" eb="34">
      <t>ミマン</t>
    </rPh>
    <rPh sb="43" eb="45">
      <t>ハイソウ</t>
    </rPh>
    <rPh sb="45" eb="46">
      <t>リョウ</t>
    </rPh>
    <rPh sb="49" eb="50">
      <t>エン</t>
    </rPh>
    <phoneticPr fontId="2"/>
  </si>
  <si>
    <t>②　2,000円券・3,000円券･5,000円券･10,000円券にて１０万円未満のお申込みの場合、配送料５００円はお客様負担とさせて頂きます。</t>
    <rPh sb="7" eb="8">
      <t>エン</t>
    </rPh>
    <rPh sb="8" eb="9">
      <t>ケン</t>
    </rPh>
    <rPh sb="15" eb="16">
      <t>エン</t>
    </rPh>
    <rPh sb="16" eb="17">
      <t>ケン</t>
    </rPh>
    <rPh sb="23" eb="24">
      <t>エン</t>
    </rPh>
    <rPh sb="24" eb="25">
      <t>ケン</t>
    </rPh>
    <rPh sb="32" eb="33">
      <t>エン</t>
    </rPh>
    <rPh sb="33" eb="34">
      <t>ケン</t>
    </rPh>
    <rPh sb="38" eb="39">
      <t>マン</t>
    </rPh>
    <rPh sb="39" eb="40">
      <t>エン</t>
    </rPh>
    <rPh sb="40" eb="42">
      <t>ミマン</t>
    </rPh>
    <rPh sb="44" eb="46">
      <t>モウシコ</t>
    </rPh>
    <rPh sb="48" eb="50">
      <t>バアイ</t>
    </rPh>
    <rPh sb="51" eb="53">
      <t>ハイソウ</t>
    </rPh>
    <rPh sb="53" eb="54">
      <t>リョウ</t>
    </rPh>
    <rPh sb="57" eb="58">
      <t>エン</t>
    </rPh>
    <rPh sb="60" eb="62">
      <t>キャクサマ</t>
    </rPh>
    <rPh sb="62" eb="64">
      <t>フタン</t>
    </rPh>
    <rPh sb="68" eb="69">
      <t>イタダ</t>
    </rPh>
    <phoneticPr fontId="2"/>
  </si>
  <si>
    <t>それ以上の金額申込みの場合配送料は無料です。（券種合算の場合、①②どちらかの各条件を満たしている場合のみ送料は無料になります）</t>
    <rPh sb="2" eb="4">
      <t>イジョウ</t>
    </rPh>
    <rPh sb="5" eb="7">
      <t>キンガク</t>
    </rPh>
    <rPh sb="7" eb="9">
      <t>モウシコ</t>
    </rPh>
    <rPh sb="11" eb="13">
      <t>バアイ</t>
    </rPh>
    <rPh sb="13" eb="15">
      <t>ハイソウ</t>
    </rPh>
    <rPh sb="15" eb="16">
      <t>リョウ</t>
    </rPh>
    <rPh sb="17" eb="19">
      <t>ムリョウ</t>
    </rPh>
    <rPh sb="23" eb="25">
      <t>ケンシュ</t>
    </rPh>
    <rPh sb="25" eb="27">
      <t>ガッサン</t>
    </rPh>
    <rPh sb="28" eb="30">
      <t>バアイ</t>
    </rPh>
    <rPh sb="38" eb="39">
      <t>カク</t>
    </rPh>
    <rPh sb="39" eb="41">
      <t>ジョウケン</t>
    </rPh>
    <rPh sb="42" eb="43">
      <t>ミ</t>
    </rPh>
    <rPh sb="48" eb="50">
      <t>バアイ</t>
    </rPh>
    <rPh sb="52" eb="54">
      <t>ソウリョウ</t>
    </rPh>
    <rPh sb="55" eb="57">
      <t>ムリョウ</t>
    </rPh>
    <phoneticPr fontId="2"/>
  </si>
  <si>
    <t>＜静岡県労福協・連合静岡加入組織の皆様＞</t>
    <rPh sb="1" eb="3">
      <t>シズオカ</t>
    </rPh>
    <rPh sb="3" eb="4">
      <t>ケン</t>
    </rPh>
    <rPh sb="4" eb="7">
      <t>ロウフクキョウ</t>
    </rPh>
    <rPh sb="8" eb="10">
      <t>レンゴウ</t>
    </rPh>
    <rPh sb="10" eb="12">
      <t>シズオカ</t>
    </rPh>
    <rPh sb="12" eb="14">
      <t>カニュウ</t>
    </rPh>
    <rPh sb="14" eb="16">
      <t>ソシキ</t>
    </rPh>
    <rPh sb="17" eb="19">
      <t>ミナサマ</t>
    </rPh>
    <phoneticPr fontId="2"/>
  </si>
  <si>
    <t>＜静岡県労福協・連合静岡加入組織の皆様＞</t>
    <phoneticPr fontId="2"/>
  </si>
  <si>
    <t>購入枚数分の「無料カードケース」をお付け致します。（カード枚数分お付け致します）
Kids Smileカードは専用のカードケースがつきます。Kids Smileとその他のカード両方購入の場合は、２箇所にチェックを入れてください。</t>
    <phoneticPr fontId="2"/>
  </si>
  <si>
    <t>静岡ユニオントラベル行</t>
    <rPh sb="0" eb="2">
      <t>シズオカ</t>
    </rPh>
    <rPh sb="10" eb="11">
      <t>イ</t>
    </rPh>
    <phoneticPr fontId="2"/>
  </si>
  <si>
    <t>union-travel@herb.ocn.ne.jp</t>
    <phoneticPr fontId="2"/>
  </si>
  <si>
    <t>Eメールアドレス</t>
    <phoneticPr fontId="2"/>
  </si>
  <si>
    <t>メールアドレス</t>
    <phoneticPr fontId="2"/>
  </si>
  <si>
    <t>2000円券　ＱＵＯスマイルグリーン</t>
    <rPh sb="4" eb="5">
      <t>エン</t>
    </rPh>
    <rPh sb="5" eb="6">
      <t>ケン</t>
    </rPh>
    <phoneticPr fontId="2"/>
  </si>
  <si>
    <t>ＱＵＯスマイルグリーン</t>
    <phoneticPr fontId="2"/>
  </si>
  <si>
    <t>【ＦＡＸ用】</t>
    <phoneticPr fontId="2"/>
  </si>
  <si>
    <t>【Ｅメール用】</t>
    <phoneticPr fontId="2"/>
  </si>
  <si>
    <t>500円券　京都舞妓さん　</t>
    <rPh sb="6" eb="8">
      <t>キョウト</t>
    </rPh>
    <rPh sb="8" eb="10">
      <t>マイコ</t>
    </rPh>
    <phoneticPr fontId="2"/>
  </si>
  <si>
    <t>京都舞妓さん</t>
    <rPh sb="0" eb="2">
      <t>キョウト</t>
    </rPh>
    <rPh sb="2" eb="4">
      <t>マイコ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</si>
</sst>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円&quot;"/>
    <numFmt numFmtId="178" formatCode="@\ &quot;様&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6"/>
      <name val="Meiryo UI"/>
      <family val="3"/>
      <charset val="128"/>
    </font>
    <font>
      <sz val="12"/>
      <name val="Meiryo UI"/>
      <family val="3"/>
      <charset val="128"/>
    </font>
    <font>
      <u/>
      <sz val="20"/>
      <color rgb="FFFF0000"/>
      <name val="Meiryo UI"/>
      <family val="3"/>
      <charset val="128"/>
    </font>
    <font>
      <sz val="11"/>
      <name val="Meiryo UI"/>
      <family val="3"/>
      <charset val="128"/>
    </font>
    <font>
      <u/>
      <sz val="20"/>
      <name val="Meiryo UI"/>
      <family val="3"/>
      <charset val="128"/>
    </font>
    <font>
      <sz val="14"/>
      <name val="Meiryo UI"/>
      <family val="3"/>
      <charset val="128"/>
    </font>
    <font>
      <sz val="10"/>
      <name val="Meiryo UI"/>
      <family val="3"/>
      <charset val="128"/>
    </font>
    <font>
      <b/>
      <sz val="14"/>
      <name val="Meiryo UI"/>
      <family val="3"/>
      <charset val="128"/>
    </font>
    <font>
      <b/>
      <sz val="12"/>
      <name val="Meiryo UI"/>
      <family val="3"/>
      <charset val="128"/>
    </font>
    <font>
      <b/>
      <sz val="16"/>
      <name val="Meiryo UI"/>
      <family val="3"/>
      <charset val="128"/>
    </font>
    <font>
      <sz val="9"/>
      <name val="Meiryo UI"/>
      <family val="3"/>
      <charset val="128"/>
    </font>
    <font>
      <sz val="8.5"/>
      <name val="Meiryo UI"/>
      <family val="3"/>
      <charset val="128"/>
    </font>
    <font>
      <b/>
      <sz val="14"/>
      <color indexed="20"/>
      <name val="Meiryo UI"/>
      <family val="3"/>
      <charset val="128"/>
    </font>
    <font>
      <b/>
      <sz val="11"/>
      <color indexed="12"/>
      <name val="Meiryo UI"/>
      <family val="3"/>
      <charset val="128"/>
    </font>
    <font>
      <sz val="10"/>
      <color indexed="12"/>
      <name val="Meiryo UI"/>
      <family val="3"/>
      <charset val="128"/>
    </font>
    <font>
      <b/>
      <sz val="10"/>
      <name val="Meiryo UI"/>
      <family val="3"/>
      <charset val="128"/>
    </font>
    <font>
      <b/>
      <sz val="11"/>
      <color indexed="10"/>
      <name val="Meiryo UI"/>
      <family val="3"/>
      <charset val="128"/>
    </font>
    <font>
      <sz val="18"/>
      <name val="Meiryo UI"/>
      <family val="3"/>
      <charset val="128"/>
    </font>
    <font>
      <b/>
      <sz val="11"/>
      <name val="Meiryo UI"/>
      <family val="3"/>
      <charset val="128"/>
    </font>
    <font>
      <b/>
      <sz val="12"/>
      <color rgb="FFFF0000"/>
      <name val="Meiryo UI"/>
      <family val="3"/>
      <charset val="128"/>
    </font>
    <font>
      <b/>
      <sz val="11"/>
      <color theme="9" tint="-0.499984740745262"/>
      <name val="Meiryo UI"/>
      <family val="3"/>
      <charset val="128"/>
    </font>
    <font>
      <b/>
      <sz val="16"/>
      <color rgb="FFFF0000"/>
      <name val="Meiryo UI"/>
      <family val="3"/>
      <charset val="128"/>
    </font>
    <font>
      <b/>
      <sz val="14"/>
      <color rgb="FFFF0000"/>
      <name val="Meiryo UI"/>
      <family val="3"/>
      <charset val="128"/>
    </font>
    <font>
      <b/>
      <sz val="11"/>
      <color rgb="FFFF0000"/>
      <name val="Meiryo UI"/>
      <family val="3"/>
      <charset val="128"/>
    </font>
    <font>
      <b/>
      <sz val="10"/>
      <color rgb="FFFF0000"/>
      <name val="Meiryo UI"/>
      <family val="3"/>
      <charset val="128"/>
    </font>
    <font>
      <sz val="9"/>
      <color indexed="81"/>
      <name val="ＭＳ Ｐゴシック"/>
      <family val="3"/>
      <charset val="128"/>
    </font>
    <font>
      <b/>
      <sz val="9"/>
      <color indexed="81"/>
      <name val="ＭＳ Ｐゴシック"/>
      <family val="3"/>
      <charset val="128"/>
    </font>
    <font>
      <b/>
      <sz val="14"/>
      <color indexed="20"/>
      <name val="ＭＳ Ｐゴシック"/>
      <family val="3"/>
      <charset val="128"/>
    </font>
    <font>
      <sz val="10"/>
      <name val="ＭＳ Ｐゴシック"/>
      <family val="3"/>
      <charset val="128"/>
    </font>
    <font>
      <sz val="16"/>
      <color indexed="81"/>
      <name val="Meiryo UI"/>
      <family val="3"/>
      <charset val="128"/>
    </font>
    <font>
      <sz val="9"/>
      <color rgb="FFFF0000"/>
      <name val="Meiryo UI"/>
      <family val="3"/>
      <charset val="128"/>
    </font>
    <font>
      <sz val="11"/>
      <color indexed="12"/>
      <name val="Meiryo UI"/>
      <family val="3"/>
      <charset val="128"/>
    </font>
    <font>
      <sz val="20"/>
      <color rgb="FFFF0000"/>
      <name val="Meiryo UI"/>
      <family val="3"/>
      <charset val="128"/>
    </font>
    <font>
      <sz val="20"/>
      <name val="Meiryo UI"/>
      <family val="3"/>
      <charset val="128"/>
    </font>
    <font>
      <sz val="8"/>
      <name val="Meiryo UI"/>
      <family val="3"/>
      <charset val="128"/>
    </font>
    <font>
      <b/>
      <sz val="10"/>
      <color theme="9" tint="-0.499984740745262"/>
      <name val="Meiryo UI"/>
      <family val="3"/>
      <charset val="128"/>
    </font>
    <font>
      <b/>
      <sz val="10"/>
      <color indexed="10"/>
      <name val="Meiryo UI"/>
      <family val="3"/>
      <charset val="128"/>
    </font>
    <font>
      <u/>
      <sz val="11"/>
      <color theme="10"/>
      <name val="ＭＳ Ｐゴシック"/>
      <family val="3"/>
      <charset val="128"/>
    </font>
    <font>
      <u/>
      <sz val="14"/>
      <color theme="10"/>
      <name val="Meiryo UI"/>
      <family val="3"/>
      <charset val="128"/>
    </font>
    <font>
      <b/>
      <sz val="20"/>
      <color rgb="FFFF0000"/>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EFFF"/>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40" fillId="0" borderId="0" applyNumberFormat="0" applyFill="0" applyBorder="0" applyAlignment="0" applyProtection="0"/>
  </cellStyleXfs>
  <cellXfs count="296">
    <xf numFmtId="0" fontId="0" fillId="0" borderId="0" xfId="0"/>
    <xf numFmtId="38" fontId="8" fillId="3" borderId="17" xfId="1" applyFont="1" applyFill="1" applyBorder="1" applyAlignment="1" applyProtection="1">
      <alignment horizontal="center" vertical="center"/>
      <protection locked="0"/>
    </xf>
    <xf numFmtId="38" fontId="8" fillId="3" borderId="35"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176" fontId="4" fillId="0" borderId="6" xfId="0" applyNumberFormat="1" applyFont="1" applyBorder="1" applyAlignment="1">
      <alignment horizontal="center" vertical="center"/>
    </xf>
    <xf numFmtId="0" fontId="6" fillId="0" borderId="1" xfId="0" applyFont="1" applyBorder="1" applyAlignment="1">
      <alignment horizontal="left" vertical="center"/>
    </xf>
    <xf numFmtId="0" fontId="6" fillId="0" borderId="11" xfId="0" applyFont="1" applyBorder="1" applyAlignment="1">
      <alignment horizontal="center" vertical="center" wrapText="1"/>
    </xf>
    <xf numFmtId="0" fontId="8" fillId="0" borderId="26" xfId="0" applyFont="1" applyBorder="1" applyAlignment="1">
      <alignment horizontal="center" vertical="center"/>
    </xf>
    <xf numFmtId="0" fontId="6" fillId="0" borderId="12" xfId="0" applyFont="1" applyBorder="1" applyAlignment="1">
      <alignment horizontal="center" vertical="center" wrapText="1"/>
    </xf>
    <xf numFmtId="0" fontId="8" fillId="0" borderId="0" xfId="0" applyFont="1" applyAlignment="1">
      <alignment horizontal="left" vertical="top"/>
    </xf>
    <xf numFmtId="0" fontId="6" fillId="0" borderId="9" xfId="0" applyFont="1" applyBorder="1" applyAlignment="1">
      <alignment horizontal="center" vertical="center"/>
    </xf>
    <xf numFmtId="0" fontId="6" fillId="0" borderId="9" xfId="0" applyFont="1" applyBorder="1" applyAlignment="1">
      <alignment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38" fontId="21" fillId="2" borderId="11" xfId="1" applyFont="1" applyFill="1" applyBorder="1" applyAlignment="1" applyProtection="1">
      <alignment horizontal="center" vertical="center"/>
    </xf>
    <xf numFmtId="0" fontId="21" fillId="2" borderId="3" xfId="0" applyFont="1" applyFill="1" applyBorder="1" applyAlignment="1">
      <alignment horizontal="center" vertical="center"/>
    </xf>
    <xf numFmtId="0" fontId="6" fillId="0" borderId="16" xfId="0" applyFont="1" applyBorder="1" applyAlignment="1">
      <alignment horizontal="center" vertical="center"/>
    </xf>
    <xf numFmtId="38" fontId="10" fillId="0" borderId="0" xfId="1" applyFont="1" applyFill="1" applyBorder="1" applyAlignment="1" applyProtection="1">
      <alignment horizontal="right"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38" fontId="8" fillId="0" borderId="42" xfId="0" applyNumberFormat="1" applyFont="1" applyBorder="1" applyAlignment="1">
      <alignment horizontal="center" vertical="center"/>
    </xf>
    <xf numFmtId="0" fontId="6" fillId="0" borderId="10" xfId="0" applyFont="1" applyBorder="1" applyAlignment="1">
      <alignment horizontal="center" vertical="center"/>
    </xf>
    <xf numFmtId="38" fontId="10" fillId="0" borderId="0" xfId="1" applyFont="1" applyFill="1" applyBorder="1" applyAlignment="1" applyProtection="1">
      <alignment vertical="center"/>
    </xf>
    <xf numFmtId="38" fontId="8" fillId="0" borderId="43" xfId="0" applyNumberFormat="1" applyFont="1" applyBorder="1" applyAlignment="1">
      <alignment horizontal="center" vertical="center"/>
    </xf>
    <xf numFmtId="38" fontId="12" fillId="0" borderId="0" xfId="1" applyFont="1" applyFill="1" applyBorder="1" applyAlignment="1" applyProtection="1">
      <alignment vertical="center"/>
    </xf>
    <xf numFmtId="0" fontId="6" fillId="0" borderId="36" xfId="0" applyFont="1" applyBorder="1" applyAlignment="1">
      <alignment horizontal="center" vertical="center"/>
    </xf>
    <xf numFmtId="0" fontId="12" fillId="0" borderId="0" xfId="0" applyFont="1" applyAlignment="1">
      <alignment horizontal="right" vertical="center"/>
    </xf>
    <xf numFmtId="0" fontId="6" fillId="0" borderId="23" xfId="0" applyFont="1" applyBorder="1" applyAlignment="1">
      <alignment vertical="center"/>
    </xf>
    <xf numFmtId="0" fontId="6" fillId="0" borderId="0" xfId="0" applyFont="1" applyAlignment="1">
      <alignment horizontal="center"/>
    </xf>
    <xf numFmtId="0" fontId="6" fillId="0" borderId="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left" vertical="center"/>
    </xf>
    <xf numFmtId="0" fontId="9" fillId="0" borderId="0" xfId="0" applyFont="1"/>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3"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left" vertical="center"/>
    </xf>
    <xf numFmtId="38" fontId="3" fillId="0" borderId="40" xfId="0" applyNumberFormat="1" applyFont="1" applyBorder="1" applyAlignment="1">
      <alignment horizontal="center" vertical="center"/>
    </xf>
    <xf numFmtId="0" fontId="9"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7" fontId="12" fillId="0" borderId="39" xfId="1" applyNumberFormat="1" applyFont="1" applyFill="1" applyBorder="1" applyAlignment="1" applyProtection="1">
      <alignment vertical="center"/>
    </xf>
    <xf numFmtId="177" fontId="12" fillId="0" borderId="46" xfId="0" applyNumberFormat="1" applyFont="1" applyBorder="1" applyAlignment="1">
      <alignment horizontal="right" vertical="center"/>
    </xf>
    <xf numFmtId="177" fontId="12" fillId="0" borderId="1" xfId="0" applyNumberFormat="1" applyFont="1" applyBorder="1" applyAlignment="1">
      <alignment horizontal="right" vertical="center"/>
    </xf>
    <xf numFmtId="177" fontId="8" fillId="0" borderId="15" xfId="1" applyNumberFormat="1" applyFont="1" applyFill="1" applyBorder="1" applyAlignment="1" applyProtection="1">
      <alignment horizontal="right" vertical="center"/>
    </xf>
    <xf numFmtId="177" fontId="8" fillId="0" borderId="19" xfId="1" applyNumberFormat="1" applyFont="1" applyFill="1" applyBorder="1" applyAlignment="1" applyProtection="1">
      <alignment horizontal="right" vertical="center"/>
    </xf>
    <xf numFmtId="177" fontId="8" fillId="0" borderId="41" xfId="1" applyNumberFormat="1" applyFont="1" applyFill="1" applyBorder="1" applyAlignment="1" applyProtection="1">
      <alignment horizontal="right" vertical="center"/>
    </xf>
    <xf numFmtId="177" fontId="8" fillId="0" borderId="44" xfId="1" applyNumberFormat="1" applyFont="1" applyFill="1" applyBorder="1" applyAlignment="1" applyProtection="1">
      <alignment horizontal="right" vertical="center"/>
    </xf>
    <xf numFmtId="177" fontId="8" fillId="0" borderId="24"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xf>
    <xf numFmtId="177" fontId="8" fillId="0" borderId="41" xfId="1" applyNumberFormat="1" applyFont="1" applyFill="1" applyBorder="1" applyAlignment="1" applyProtection="1">
      <alignment vertical="center"/>
    </xf>
    <xf numFmtId="177" fontId="8" fillId="0" borderId="45" xfId="1" applyNumberFormat="1" applyFont="1" applyFill="1" applyBorder="1" applyAlignment="1" applyProtection="1">
      <alignment horizontal="right" vertical="center"/>
    </xf>
    <xf numFmtId="38" fontId="8" fillId="0" borderId="13" xfId="1" applyFont="1" applyFill="1" applyBorder="1" applyAlignment="1" applyProtection="1">
      <alignment vertical="center"/>
    </xf>
    <xf numFmtId="38" fontId="8" fillId="0" borderId="17" xfId="1" applyFont="1" applyFill="1" applyBorder="1" applyAlignment="1" applyProtection="1">
      <alignment vertical="center"/>
    </xf>
    <xf numFmtId="38" fontId="8" fillId="0" borderId="35" xfId="1" applyFont="1" applyFill="1" applyBorder="1" applyAlignment="1" applyProtection="1">
      <alignment vertical="center"/>
    </xf>
    <xf numFmtId="38" fontId="8" fillId="0" borderId="27" xfId="1" applyFont="1" applyFill="1" applyBorder="1" applyAlignment="1" applyProtection="1">
      <alignment vertical="center"/>
    </xf>
    <xf numFmtId="0" fontId="26" fillId="3" borderId="1"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38" fontId="25" fillId="3" borderId="13" xfId="1" applyFont="1" applyFill="1" applyBorder="1" applyAlignment="1" applyProtection="1">
      <alignment horizontal="center" vertical="center"/>
      <protection locked="0"/>
    </xf>
    <xf numFmtId="38" fontId="25" fillId="3" borderId="17" xfId="1"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shrinkToFit="1"/>
      <protection locked="0"/>
    </xf>
    <xf numFmtId="38" fontId="25" fillId="4" borderId="27" xfId="1" applyFont="1" applyFill="1" applyBorder="1" applyAlignment="1" applyProtection="1">
      <alignment horizontal="center" vertical="center"/>
      <protection locked="0"/>
    </xf>
    <xf numFmtId="38" fontId="25" fillId="4" borderId="17" xfId="1" applyFont="1" applyFill="1" applyBorder="1" applyAlignment="1" applyProtection="1">
      <alignment horizontal="center" vertical="center"/>
      <protection locked="0"/>
    </xf>
    <xf numFmtId="38" fontId="8" fillId="4" borderId="35" xfId="1" applyFont="1" applyFill="1" applyBorder="1" applyAlignment="1" applyProtection="1">
      <alignment horizontal="center" vertical="center"/>
      <protection locked="0"/>
    </xf>
    <xf numFmtId="38" fontId="8" fillId="0" borderId="13" xfId="1" applyFont="1" applyFill="1" applyBorder="1" applyAlignment="1" applyProtection="1">
      <alignment horizontal="center" vertical="center"/>
      <protection locked="0" hidden="1"/>
    </xf>
    <xf numFmtId="38" fontId="8" fillId="0" borderId="17" xfId="1" applyFont="1" applyFill="1" applyBorder="1" applyAlignment="1" applyProtection="1">
      <alignment horizontal="center" vertical="center"/>
      <protection locked="0" hidden="1"/>
    </xf>
    <xf numFmtId="38" fontId="8" fillId="0" borderId="35" xfId="1" applyFont="1" applyFill="1" applyBorder="1" applyAlignment="1" applyProtection="1">
      <alignment horizontal="center" vertical="center"/>
      <protection locked="0" hidden="1"/>
    </xf>
    <xf numFmtId="177" fontId="8" fillId="0" borderId="15" xfId="1" applyNumberFormat="1" applyFont="1" applyFill="1" applyBorder="1" applyAlignment="1" applyProtection="1">
      <alignment horizontal="right" vertical="center"/>
      <protection hidden="1"/>
    </xf>
    <xf numFmtId="177" fontId="8" fillId="0" borderId="19" xfId="1" applyNumberFormat="1" applyFont="1" applyFill="1" applyBorder="1" applyAlignment="1" applyProtection="1">
      <alignment horizontal="right" vertical="center"/>
      <protection hidden="1"/>
    </xf>
    <xf numFmtId="177" fontId="8" fillId="0" borderId="41" xfId="1" applyNumberFormat="1" applyFont="1" applyFill="1" applyBorder="1" applyAlignment="1" applyProtection="1">
      <alignment horizontal="right" vertical="center"/>
      <protection hidden="1"/>
    </xf>
    <xf numFmtId="38" fontId="8" fillId="0" borderId="27" xfId="1" applyFont="1" applyFill="1" applyBorder="1" applyAlignment="1" applyProtection="1">
      <alignment horizontal="center" vertical="center"/>
      <protection locked="0" hidden="1"/>
    </xf>
    <xf numFmtId="177" fontId="8" fillId="0" borderId="24" xfId="1" applyNumberFormat="1" applyFont="1" applyFill="1" applyBorder="1" applyAlignment="1" applyProtection="1">
      <alignment vertical="center"/>
      <protection hidden="1"/>
    </xf>
    <xf numFmtId="177" fontId="8" fillId="0" borderId="45" xfId="1" applyNumberFormat="1" applyFont="1" applyFill="1" applyBorder="1" applyAlignment="1" applyProtection="1">
      <alignment horizontal="right" vertical="center"/>
      <protection hidden="1"/>
    </xf>
    <xf numFmtId="177" fontId="12" fillId="0" borderId="39" xfId="1" applyNumberFormat="1" applyFont="1" applyFill="1" applyBorder="1" applyAlignment="1" applyProtection="1">
      <alignment vertical="center"/>
      <protection hidden="1"/>
    </xf>
    <xf numFmtId="178" fontId="6" fillId="0" borderId="1"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11" fillId="0" borderId="1"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center"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6" fillId="0" borderId="51" xfId="0" applyFont="1" applyBorder="1" applyAlignment="1">
      <alignment horizontal="center" vertical="center"/>
    </xf>
    <xf numFmtId="0" fontId="6" fillId="0" borderId="53" xfId="0" applyFont="1" applyBorder="1" applyAlignment="1">
      <alignment horizontal="right" vertical="center"/>
    </xf>
    <xf numFmtId="0" fontId="6" fillId="0" borderId="54" xfId="0" applyFont="1" applyBorder="1" applyAlignment="1">
      <alignment horizontal="center" vertical="center"/>
    </xf>
    <xf numFmtId="0" fontId="6" fillId="0" borderId="55" xfId="0" applyFont="1" applyBorder="1" applyAlignment="1">
      <alignment horizontal="right" vertical="center"/>
    </xf>
    <xf numFmtId="0" fontId="6" fillId="0" borderId="26" xfId="0" applyFont="1" applyBorder="1" applyAlignment="1">
      <alignment horizontal="right" vertical="center"/>
    </xf>
    <xf numFmtId="0" fontId="6" fillId="0" borderId="3" xfId="0" applyFont="1" applyBorder="1" applyAlignment="1">
      <alignment horizontal="right" vertical="center"/>
    </xf>
    <xf numFmtId="0" fontId="8" fillId="0" borderId="4" xfId="0" applyFont="1" applyBorder="1" applyAlignment="1">
      <alignment horizontal="left" vertical="center"/>
    </xf>
    <xf numFmtId="0" fontId="4" fillId="0" borderId="6" xfId="0" applyFont="1" applyBorder="1" applyAlignment="1">
      <alignment horizontal="right" vertical="center"/>
    </xf>
    <xf numFmtId="0" fontId="14" fillId="0" borderId="9" xfId="0" applyFont="1" applyBorder="1" applyAlignment="1">
      <alignment vertical="center"/>
    </xf>
    <xf numFmtId="0" fontId="6" fillId="0" borderId="10" xfId="0" applyFont="1" applyBorder="1" applyAlignment="1">
      <alignment vertical="center"/>
    </xf>
    <xf numFmtId="0" fontId="1" fillId="0" borderId="0" xfId="0" applyFont="1"/>
    <xf numFmtId="0" fontId="31" fillId="0" borderId="1"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6" fillId="0" borderId="10" xfId="0" applyFont="1" applyBorder="1"/>
    <xf numFmtId="0" fontId="6" fillId="0" borderId="23" xfId="0" applyFont="1" applyBorder="1"/>
    <xf numFmtId="0" fontId="6" fillId="0" borderId="52" xfId="0" applyFont="1" applyBorder="1" applyAlignment="1">
      <alignment horizontal="right" vertical="center"/>
    </xf>
    <xf numFmtId="38" fontId="8" fillId="0" borderId="13" xfId="1" applyFont="1" applyFill="1" applyBorder="1" applyAlignment="1" applyProtection="1">
      <alignment vertical="center"/>
      <protection hidden="1"/>
    </xf>
    <xf numFmtId="0" fontId="6" fillId="0" borderId="16" xfId="0" applyFont="1" applyBorder="1" applyAlignment="1" applyProtection="1">
      <alignment horizontal="center" vertical="center"/>
      <protection hidden="1"/>
    </xf>
    <xf numFmtId="38" fontId="8" fillId="0" borderId="17" xfId="1" applyFont="1" applyFill="1" applyBorder="1" applyAlignment="1" applyProtection="1">
      <alignment vertical="center"/>
      <protection hidden="1"/>
    </xf>
    <xf numFmtId="0" fontId="6" fillId="0" borderId="20" xfId="0" applyFont="1" applyBorder="1" applyAlignment="1" applyProtection="1">
      <alignment horizontal="center" vertical="center"/>
      <protection hidden="1"/>
    </xf>
    <xf numFmtId="38" fontId="8" fillId="0" borderId="35" xfId="1" applyFont="1" applyFill="1" applyBorder="1" applyAlignment="1" applyProtection="1">
      <alignment vertical="center"/>
      <protection hidden="1"/>
    </xf>
    <xf numFmtId="0" fontId="6" fillId="0" borderId="30" xfId="0" applyFont="1" applyBorder="1" applyAlignment="1" applyProtection="1">
      <alignment horizontal="center" vertical="center"/>
      <protection hidden="1"/>
    </xf>
    <xf numFmtId="38" fontId="8" fillId="0" borderId="42" xfId="0" applyNumberFormat="1" applyFont="1" applyBorder="1" applyAlignment="1" applyProtection="1">
      <alignment horizontal="center" vertical="center"/>
      <protection hidden="1"/>
    </xf>
    <xf numFmtId="177" fontId="8" fillId="0" borderId="44" xfId="1" applyNumberFormat="1" applyFont="1" applyFill="1" applyBorder="1" applyAlignment="1" applyProtection="1">
      <alignment horizontal="right" vertical="center"/>
      <protection hidden="1"/>
    </xf>
    <xf numFmtId="0" fontId="6" fillId="0" borderId="10" xfId="0" applyFont="1" applyBorder="1" applyAlignment="1" applyProtection="1">
      <alignment horizontal="center" vertical="center"/>
      <protection hidden="1"/>
    </xf>
    <xf numFmtId="0" fontId="11" fillId="0" borderId="11" xfId="0" applyFont="1" applyBorder="1" applyAlignment="1">
      <alignment horizontal="right" vertical="center"/>
    </xf>
    <xf numFmtId="0" fontId="0" fillId="0" borderId="1" xfId="0" applyBorder="1"/>
    <xf numFmtId="0" fontId="4" fillId="0" borderId="9" xfId="0" applyFont="1" applyBorder="1" applyAlignment="1" applyProtection="1">
      <alignment horizontal="left" vertical="center" shrinkToFit="1"/>
      <protection locked="0"/>
    </xf>
    <xf numFmtId="0" fontId="37" fillId="0" borderId="0" xfId="0" applyFont="1"/>
    <xf numFmtId="0" fontId="39" fillId="0" borderId="0" xfId="0" applyFont="1" applyAlignment="1">
      <alignment horizontal="left" vertical="center" wrapText="1"/>
    </xf>
    <xf numFmtId="0" fontId="6" fillId="0" borderId="0" xfId="0" applyFont="1" applyAlignment="1">
      <alignment horizontal="right"/>
    </xf>
    <xf numFmtId="0" fontId="41" fillId="0" borderId="0" xfId="2" applyFont="1"/>
    <xf numFmtId="176" fontId="6" fillId="0" borderId="0" xfId="0" applyNumberFormat="1" applyFont="1" applyAlignment="1">
      <alignment horizontal="center" vertical="center" shrinkToFit="1"/>
    </xf>
    <xf numFmtId="176" fontId="42" fillId="0" borderId="0" xfId="0" applyNumberFormat="1" applyFont="1" applyAlignment="1">
      <alignment vertical="center"/>
    </xf>
    <xf numFmtId="0" fontId="6" fillId="0" borderId="0" xfId="0" applyFont="1" applyAlignment="1">
      <alignment horizontal="left" vertical="center"/>
    </xf>
    <xf numFmtId="0" fontId="4" fillId="0" borderId="0" xfId="0" applyFont="1" applyAlignment="1">
      <alignment horizontal="center" vertical="center"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6" fillId="0" borderId="22" xfId="0" applyFont="1" applyBorder="1" applyAlignment="1">
      <alignment horizontal="center"/>
    </xf>
    <xf numFmtId="0" fontId="6" fillId="0" borderId="0" xfId="0" applyFont="1" applyAlignment="1">
      <alignment horizontal="center"/>
    </xf>
    <xf numFmtId="0" fontId="6" fillId="0" borderId="23" xfId="0" applyFont="1" applyBorder="1" applyAlignment="1">
      <alignment horizont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5" fillId="0" borderId="9" xfId="0" applyFont="1" applyBorder="1" applyAlignment="1">
      <alignment horizontal="left" vertical="center"/>
    </xf>
    <xf numFmtId="0" fontId="15" fillId="0" borderId="0" xfId="0" applyFont="1" applyAlignment="1">
      <alignment horizontal="left" vertical="center"/>
    </xf>
    <xf numFmtId="0" fontId="38" fillId="0" borderId="0" xfId="0" applyFont="1" applyAlignment="1">
      <alignment horizontal="left" vertical="center" wrapText="1"/>
    </xf>
    <xf numFmtId="0" fontId="17" fillId="0" borderId="0" xfId="0" applyFont="1" applyAlignment="1">
      <alignment horizontal="left" vertical="center" shrinkToFit="1"/>
    </xf>
    <xf numFmtId="0" fontId="35" fillId="0" borderId="0" xfId="0" applyFont="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9" fillId="0" borderId="25"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6" fillId="0" borderId="11"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8" xfId="0" applyFont="1" applyBorder="1" applyAlignment="1">
      <alignment horizontal="center" vertical="center" textRotation="255"/>
    </xf>
    <xf numFmtId="0" fontId="9" fillId="0" borderId="29" xfId="0" applyFont="1" applyBorder="1" applyAlignment="1" applyProtection="1">
      <alignment horizontal="center" vertical="center"/>
      <protection locked="0" hidden="1"/>
    </xf>
    <xf numFmtId="0" fontId="9" fillId="0" borderId="30" xfId="0" applyFont="1" applyBorder="1" applyAlignment="1" applyProtection="1">
      <alignment horizontal="center" vertical="center"/>
      <protection locked="0" hidden="1"/>
    </xf>
    <xf numFmtId="0" fontId="9" fillId="0" borderId="41" xfId="0" applyFont="1" applyBorder="1" applyAlignment="1" applyProtection="1">
      <alignment horizontal="center" vertical="center"/>
      <protection locked="0" hidden="1"/>
    </xf>
    <xf numFmtId="0" fontId="11" fillId="0" borderId="31" xfId="0" applyFont="1" applyBorder="1" applyAlignment="1" applyProtection="1">
      <alignment horizontal="left" vertical="center"/>
      <protection hidden="1"/>
    </xf>
    <xf numFmtId="0" fontId="11" fillId="0" borderId="32" xfId="0" applyFont="1" applyBorder="1" applyAlignment="1" applyProtection="1">
      <alignment horizontal="left" vertical="center"/>
      <protection hidden="1"/>
    </xf>
    <xf numFmtId="0" fontId="8" fillId="0" borderId="8"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6" fillId="0" borderId="2" xfId="0" applyFont="1" applyBorder="1" applyAlignment="1">
      <alignment horizontal="center" vertical="center"/>
    </xf>
    <xf numFmtId="0" fontId="9" fillId="0" borderId="14"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15" xfId="0" applyFont="1" applyBorder="1" applyAlignment="1" applyProtection="1">
      <alignment horizontal="center" vertical="center"/>
      <protection locked="0" hidden="1"/>
    </xf>
    <xf numFmtId="0" fontId="6" fillId="0" borderId="0" xfId="0" applyFont="1" applyAlignment="1">
      <alignment horizontal="center" vertical="center"/>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178" fontId="8" fillId="0" borderId="7"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6" xfId="0" applyNumberFormat="1" applyFont="1" applyBorder="1" applyAlignment="1" applyProtection="1">
      <alignment horizontal="left" vertical="center" shrinkToFit="1"/>
      <protection locked="0"/>
    </xf>
    <xf numFmtId="0" fontId="21" fillId="2" borderId="26" xfId="0" applyFont="1" applyFill="1" applyBorder="1" applyAlignment="1">
      <alignment horizontal="center" vertical="center"/>
    </xf>
    <xf numFmtId="0" fontId="21" fillId="2" borderId="9" xfId="0" applyFont="1" applyFill="1" applyBorder="1" applyAlignment="1">
      <alignment horizontal="center" vertical="center"/>
    </xf>
    <xf numFmtId="176" fontId="8" fillId="0" borderId="7"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hidden="1"/>
    </xf>
    <xf numFmtId="0" fontId="9" fillId="0" borderId="19" xfId="0" applyFont="1" applyBorder="1" applyAlignment="1" applyProtection="1">
      <alignment horizontal="center" vertical="center"/>
      <protection locked="0" hidden="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22" fillId="0" borderId="7"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8" fillId="0" borderId="9" xfId="0" applyFont="1" applyBorder="1" applyAlignment="1">
      <alignment horizontal="center" vertical="top"/>
    </xf>
    <xf numFmtId="0" fontId="8" fillId="0" borderId="3" xfId="0" applyFont="1" applyBorder="1" applyAlignment="1">
      <alignment horizontal="center" vertical="top"/>
    </xf>
    <xf numFmtId="0" fontId="23" fillId="0" borderId="0" xfId="0" applyFont="1" applyAlignment="1">
      <alignment horizontal="left" vertical="center" wrapText="1"/>
    </xf>
    <xf numFmtId="176" fontId="24" fillId="3" borderId="7" xfId="0" applyNumberFormat="1" applyFont="1" applyFill="1" applyBorder="1" applyAlignment="1" applyProtection="1">
      <alignment horizontal="center" vertical="center"/>
      <protection locked="0"/>
    </xf>
    <xf numFmtId="176" fontId="24" fillId="3" borderId="2"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27" fillId="4" borderId="25" xfId="0" applyFont="1" applyFill="1" applyBorder="1" applyAlignment="1" applyProtection="1">
      <alignment horizontal="center" vertical="center"/>
      <protection locked="0"/>
    </xf>
    <xf numFmtId="0" fontId="27" fillId="4" borderId="10"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7" fillId="3" borderId="14"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0" fontId="27" fillId="3" borderId="15"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25" fillId="3" borderId="8" xfId="0"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shrinkToFit="1"/>
      <protection locked="0"/>
    </xf>
    <xf numFmtId="0" fontId="25" fillId="3" borderId="5" xfId="0"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176" fontId="25" fillId="3" borderId="7" xfId="0" applyNumberFormat="1" applyFont="1" applyFill="1" applyBorder="1" applyAlignment="1" applyProtection="1">
      <alignment horizontal="center" vertical="center"/>
      <protection locked="0"/>
    </xf>
    <xf numFmtId="176" fontId="25" fillId="3" borderId="2" xfId="0" applyNumberFormat="1" applyFont="1" applyFill="1" applyBorder="1" applyAlignment="1" applyProtection="1">
      <alignment horizontal="center" vertical="center"/>
      <protection locked="0"/>
    </xf>
    <xf numFmtId="0" fontId="25" fillId="3" borderId="7" xfId="0" applyFont="1" applyFill="1" applyBorder="1" applyAlignment="1" applyProtection="1">
      <alignment horizontal="left" vertical="center" shrinkToFit="1"/>
      <protection locked="0"/>
    </xf>
    <xf numFmtId="0" fontId="25" fillId="3" borderId="2" xfId="0" applyFont="1" applyFill="1" applyBorder="1" applyAlignment="1" applyProtection="1">
      <alignment horizontal="left" vertical="center" shrinkToFit="1"/>
      <protection locked="0"/>
    </xf>
    <xf numFmtId="0" fontId="25" fillId="3" borderId="6" xfId="0" applyFont="1" applyFill="1" applyBorder="1" applyAlignment="1" applyProtection="1">
      <alignment horizontal="left" vertical="center" shrinkToFit="1"/>
      <protection locked="0"/>
    </xf>
    <xf numFmtId="0" fontId="34" fillId="0" borderId="0" xfId="0" applyFont="1" applyAlignment="1">
      <alignment horizontal="left" vertical="center"/>
    </xf>
    <xf numFmtId="0" fontId="36" fillId="0" borderId="0" xfId="0" applyFont="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8" fillId="0" borderId="9" xfId="0" applyFont="1" applyBorder="1" applyAlignment="1">
      <alignment horizontal="left" vertical="top"/>
    </xf>
    <xf numFmtId="0" fontId="8" fillId="0" borderId="3"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pplyAlignment="1">
      <alignment horizontal="center" vertical="center" shrinkToFit="1"/>
    </xf>
    <xf numFmtId="0" fontId="6" fillId="0" borderId="56" xfId="0" applyFont="1" applyBorder="1" applyAlignment="1">
      <alignment horizontal="right" vertical="center"/>
    </xf>
    <xf numFmtId="0" fontId="4" fillId="0" borderId="57" xfId="0" applyFont="1" applyBorder="1" applyAlignment="1">
      <alignment horizontal="center" vertical="center" shrinkToFit="1"/>
    </xf>
    <xf numFmtId="0" fontId="6" fillId="0" borderId="57"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11" fillId="0" borderId="21" xfId="0" applyFont="1" applyBorder="1" applyAlignment="1">
      <alignment horizontal="right" vertical="center"/>
    </xf>
    <xf numFmtId="0" fontId="4" fillId="0" borderId="57" xfId="0" applyFont="1" applyBorder="1" applyAlignment="1">
      <alignment horizontal="center" vertical="center"/>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0" fillId="0" borderId="0" xfId="0" applyFont="1" applyAlignment="1">
      <alignment horizontal="left" vertical="center"/>
    </xf>
    <xf numFmtId="0" fontId="19" fillId="0" borderId="0" xfId="0" applyFont="1" applyAlignment="1">
      <alignment horizontal="left" vertical="center" wrapText="1"/>
    </xf>
    <xf numFmtId="0" fontId="0" fillId="0" borderId="7" xfId="0" applyBorder="1" applyAlignment="1">
      <alignment horizontal="right" vertical="center" shrinkToFit="1"/>
    </xf>
    <xf numFmtId="0" fontId="1" fillId="0" borderId="2" xfId="0" applyFont="1" applyBorder="1" applyAlignment="1">
      <alignment horizontal="right" shrinkToFit="1"/>
    </xf>
    <xf numFmtId="0" fontId="1" fillId="0" borderId="6" xfId="0" applyFont="1" applyBorder="1" applyAlignment="1">
      <alignment horizontal="right" shrinkToFit="1"/>
    </xf>
    <xf numFmtId="0" fontId="4" fillId="0" borderId="0" xfId="0" applyFont="1" applyAlignment="1">
      <alignment horizontal="right" vertical="center"/>
    </xf>
    <xf numFmtId="0" fontId="4" fillId="0" borderId="58" xfId="0" applyFont="1" applyBorder="1" applyAlignment="1">
      <alignment horizontal="center" vertical="center"/>
    </xf>
    <xf numFmtId="0" fontId="6" fillId="0" borderId="58" xfId="0" applyFont="1" applyBorder="1" applyAlignment="1">
      <alignment horizontal="right" vertical="center"/>
    </xf>
    <xf numFmtId="0" fontId="33" fillId="0" borderId="2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9" xfId="0" applyFont="1" applyBorder="1" applyAlignment="1">
      <alignment horizontal="right" vertical="center"/>
    </xf>
    <xf numFmtId="0" fontId="6" fillId="0" borderId="3" xfId="0" applyFont="1" applyBorder="1" applyAlignment="1">
      <alignment horizontal="right" vertical="center"/>
    </xf>
    <xf numFmtId="0" fontId="4" fillId="0" borderId="2" xfId="0" applyFont="1" applyBorder="1" applyAlignment="1">
      <alignment horizontal="center" vertical="center" shrinkToFi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cellXfs>
  <cellStyles count="3">
    <cellStyle name="ハイパーリンク" xfId="2" builtinId="8"/>
    <cellStyle name="桁区切り" xfId="1" builtinId="6"/>
    <cellStyle name="標準" xfId="0" builtinId="0"/>
  </cellStyles>
  <dxfs count="6">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colors>
    <mruColors>
      <color rgb="FFFFE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27</xdr:row>
      <xdr:rowOff>209550</xdr:rowOff>
    </xdr:from>
    <xdr:to>
      <xdr:col>0</xdr:col>
      <xdr:colOff>790575</xdr:colOff>
      <xdr:row>27</xdr:row>
      <xdr:rowOff>571500</xdr:rowOff>
    </xdr:to>
    <xdr:pic>
      <xdr:nvPicPr>
        <xdr:cNvPr id="21586" name="図 12">
          <a:extLst>
            <a:ext uri="{FF2B5EF4-FFF2-40B4-BE49-F238E27FC236}">
              <a16:creationId xmlns:a16="http://schemas.microsoft.com/office/drawing/2014/main" id="{00000000-0008-0000-0000-000052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2470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28</xdr:row>
      <xdr:rowOff>9522</xdr:rowOff>
    </xdr:from>
    <xdr:to>
      <xdr:col>15</xdr:col>
      <xdr:colOff>542925</xdr:colOff>
      <xdr:row>34</xdr:row>
      <xdr:rowOff>276224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8686799" y="7534272"/>
          <a:ext cx="3686176" cy="17335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13</xdr:row>
      <xdr:rowOff>219075</xdr:rowOff>
    </xdr:from>
    <xdr:to>
      <xdr:col>13</xdr:col>
      <xdr:colOff>485775</xdr:colOff>
      <xdr:row>17</xdr:row>
      <xdr:rowOff>47625</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8248650" y="3286125"/>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19</xdr:row>
      <xdr:rowOff>95251</xdr:rowOff>
    </xdr:from>
    <xdr:to>
      <xdr:col>13</xdr:col>
      <xdr:colOff>657224</xdr:colOff>
      <xdr:row>22</xdr:row>
      <xdr:rowOff>228601</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8324849" y="4762501"/>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26</xdr:row>
      <xdr:rowOff>219076</xdr:rowOff>
    </xdr:from>
    <xdr:to>
      <xdr:col>12</xdr:col>
      <xdr:colOff>171451</xdr:colOff>
      <xdr:row>27</xdr:row>
      <xdr:rowOff>276225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8343901" y="6762751"/>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180975</xdr:colOff>
      <xdr:row>1</xdr:row>
      <xdr:rowOff>190501</xdr:rowOff>
    </xdr:from>
    <xdr:to>
      <xdr:col>12</xdr:col>
      <xdr:colOff>447675</xdr:colOff>
      <xdr:row>7</xdr:row>
      <xdr:rowOff>161925</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7896225" y="190501"/>
          <a:ext cx="2324100" cy="1343024"/>
        </a:xfrm>
        <a:prstGeom prst="wedgeRoundRectCallout">
          <a:avLst>
            <a:gd name="adj1" fmla="val -77754"/>
            <a:gd name="adj2" fmla="val 778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黄色い枠は手入力でお願いします。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（曜日は自動的にかわります）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料金は自動計算されます。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💬（ふきだし）は、印刷されませんのでそのまま印刷してください。</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219075</xdr:colOff>
      <xdr:row>4</xdr:row>
      <xdr:rowOff>57150</xdr:rowOff>
    </xdr:from>
    <xdr:to>
      <xdr:col>7</xdr:col>
      <xdr:colOff>1162050</xdr:colOff>
      <xdr:row>5</xdr:row>
      <xdr:rowOff>85725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5476875" y="800100"/>
          <a:ext cx="1704975" cy="276225"/>
        </a:xfrm>
        <a:prstGeom prst="wedgeRoundRectCallout">
          <a:avLst>
            <a:gd name="adj1" fmla="val -157885"/>
            <a:gd name="adj2" fmla="val 77868"/>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35</xdr:row>
      <xdr:rowOff>352425</xdr:rowOff>
    </xdr:from>
    <xdr:to>
      <xdr:col>7</xdr:col>
      <xdr:colOff>962025</xdr:colOff>
      <xdr:row>36</xdr:row>
      <xdr:rowOff>238125</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5276850" y="950595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26</xdr:row>
      <xdr:rowOff>219075</xdr:rowOff>
    </xdr:from>
    <xdr:to>
      <xdr:col>2</xdr:col>
      <xdr:colOff>1219201</xdr:colOff>
      <xdr:row>27</xdr:row>
      <xdr:rowOff>720641</xdr:rowOff>
    </xdr:to>
    <xdr:pic>
      <xdr:nvPicPr>
        <xdr:cNvPr id="7" name="図 6">
          <a:extLst>
            <a:ext uri="{FF2B5EF4-FFF2-40B4-BE49-F238E27FC236}">
              <a16:creationId xmlns:a16="http://schemas.microsoft.com/office/drawing/2014/main" id="{0666EA11-3CA1-4497-B3A8-66525D752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762750"/>
          <a:ext cx="1638300" cy="739691"/>
        </a:xfrm>
        <a:prstGeom prst="rect">
          <a:avLst/>
        </a:prstGeom>
      </xdr:spPr>
    </xdr:pic>
    <xdr:clientData/>
  </xdr:twoCellAnchor>
  <xdr:twoCellAnchor editAs="oneCell">
    <xdr:from>
      <xdr:col>2</xdr:col>
      <xdr:colOff>1285876</xdr:colOff>
      <xdr:row>27</xdr:row>
      <xdr:rowOff>0</xdr:rowOff>
    </xdr:from>
    <xdr:to>
      <xdr:col>4</xdr:col>
      <xdr:colOff>781050</xdr:colOff>
      <xdr:row>27</xdr:row>
      <xdr:rowOff>730955</xdr:rowOff>
    </xdr:to>
    <xdr:pic>
      <xdr:nvPicPr>
        <xdr:cNvPr id="9" name="図 8">
          <a:extLst>
            <a:ext uri="{FF2B5EF4-FFF2-40B4-BE49-F238E27FC236}">
              <a16:creationId xmlns:a16="http://schemas.microsoft.com/office/drawing/2014/main" id="{FD99199F-D5BE-4D3E-A89F-DB7F74183D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781800"/>
          <a:ext cx="1866899" cy="730955"/>
        </a:xfrm>
        <a:prstGeom prst="rect">
          <a:avLst/>
        </a:prstGeom>
      </xdr:spPr>
    </xdr:pic>
    <xdr:clientData/>
  </xdr:twoCellAnchor>
  <xdr:twoCellAnchor editAs="oneCell">
    <xdr:from>
      <xdr:col>4</xdr:col>
      <xdr:colOff>790576</xdr:colOff>
      <xdr:row>27</xdr:row>
      <xdr:rowOff>47626</xdr:rowOff>
    </xdr:from>
    <xdr:to>
      <xdr:col>7</xdr:col>
      <xdr:colOff>76201</xdr:colOff>
      <xdr:row>27</xdr:row>
      <xdr:rowOff>704180</xdr:rowOff>
    </xdr:to>
    <xdr:pic>
      <xdr:nvPicPr>
        <xdr:cNvPr id="11" name="図 10">
          <a:extLst>
            <a:ext uri="{FF2B5EF4-FFF2-40B4-BE49-F238E27FC236}">
              <a16:creationId xmlns:a16="http://schemas.microsoft.com/office/drawing/2014/main" id="{FFC84D11-AFD0-4B94-B7E8-FE3B29A7B0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6829426"/>
          <a:ext cx="1524000" cy="656554"/>
        </a:xfrm>
        <a:prstGeom prst="rect">
          <a:avLst/>
        </a:prstGeom>
      </xdr:spPr>
    </xdr:pic>
    <xdr:clientData/>
  </xdr:twoCellAnchor>
  <xdr:twoCellAnchor editAs="oneCell">
    <xdr:from>
      <xdr:col>7</xdr:col>
      <xdr:colOff>352425</xdr:colOff>
      <xdr:row>27</xdr:row>
      <xdr:rowOff>47625</xdr:rowOff>
    </xdr:from>
    <xdr:to>
      <xdr:col>7</xdr:col>
      <xdr:colOff>1219200</xdr:colOff>
      <xdr:row>27</xdr:row>
      <xdr:rowOff>653492</xdr:rowOff>
    </xdr:to>
    <xdr:pic>
      <xdr:nvPicPr>
        <xdr:cNvPr id="3" name="図 2">
          <a:extLst>
            <a:ext uri="{FF2B5EF4-FFF2-40B4-BE49-F238E27FC236}">
              <a16:creationId xmlns:a16="http://schemas.microsoft.com/office/drawing/2014/main" id="{7C7BBA1D-B501-435A-A77C-1E40844E9B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6829425"/>
          <a:ext cx="866775" cy="605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27</xdr:row>
      <xdr:rowOff>209550</xdr:rowOff>
    </xdr:from>
    <xdr:to>
      <xdr:col>0</xdr:col>
      <xdr:colOff>790575</xdr:colOff>
      <xdr:row>27</xdr:row>
      <xdr:rowOff>571500</xdr:rowOff>
    </xdr:to>
    <xdr:pic>
      <xdr:nvPicPr>
        <xdr:cNvPr id="2" name="図 12">
          <a:extLst>
            <a:ext uri="{FF2B5EF4-FFF2-40B4-BE49-F238E27FC236}">
              <a16:creationId xmlns:a16="http://schemas.microsoft.com/office/drawing/2014/main" id="{ED8DEAA2-FF81-4A13-A713-D555B7AED0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72325"/>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28</xdr:row>
      <xdr:rowOff>9522</xdr:rowOff>
    </xdr:from>
    <xdr:to>
      <xdr:col>15</xdr:col>
      <xdr:colOff>542925</xdr:colOff>
      <xdr:row>34</xdr:row>
      <xdr:rowOff>276224</xdr:rowOff>
    </xdr:to>
    <xdr:sp macro="" textlink="">
      <xdr:nvSpPr>
        <xdr:cNvPr id="3" name="角丸四角形吹き出し 5">
          <a:extLst>
            <a:ext uri="{FF2B5EF4-FFF2-40B4-BE49-F238E27FC236}">
              <a16:creationId xmlns:a16="http://schemas.microsoft.com/office/drawing/2014/main" id="{DDE60CAA-61B6-43A5-857D-28EBAA06E4E3}"/>
            </a:ext>
          </a:extLst>
        </xdr:cNvPr>
        <xdr:cNvSpPr/>
      </xdr:nvSpPr>
      <xdr:spPr bwMode="auto">
        <a:xfrm>
          <a:off x="8686799" y="7715247"/>
          <a:ext cx="3686176" cy="16192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13</xdr:row>
      <xdr:rowOff>219075</xdr:rowOff>
    </xdr:from>
    <xdr:to>
      <xdr:col>13</xdr:col>
      <xdr:colOff>485775</xdr:colOff>
      <xdr:row>17</xdr:row>
      <xdr:rowOff>47625</xdr:rowOff>
    </xdr:to>
    <xdr:sp macro="" textlink="">
      <xdr:nvSpPr>
        <xdr:cNvPr id="4" name="角丸四角形吹き出し 14">
          <a:extLst>
            <a:ext uri="{FF2B5EF4-FFF2-40B4-BE49-F238E27FC236}">
              <a16:creationId xmlns:a16="http://schemas.microsoft.com/office/drawing/2014/main" id="{7D018E46-ED83-4D9E-9F9D-622375915E3D}"/>
            </a:ext>
          </a:extLst>
        </xdr:cNvPr>
        <xdr:cNvSpPr/>
      </xdr:nvSpPr>
      <xdr:spPr bwMode="auto">
        <a:xfrm>
          <a:off x="8248650" y="3467100"/>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19</xdr:row>
      <xdr:rowOff>95251</xdr:rowOff>
    </xdr:from>
    <xdr:to>
      <xdr:col>13</xdr:col>
      <xdr:colOff>657224</xdr:colOff>
      <xdr:row>22</xdr:row>
      <xdr:rowOff>228601</xdr:rowOff>
    </xdr:to>
    <xdr:sp macro="" textlink="">
      <xdr:nvSpPr>
        <xdr:cNvPr id="5" name="角丸四角形吹き出し 16">
          <a:extLst>
            <a:ext uri="{FF2B5EF4-FFF2-40B4-BE49-F238E27FC236}">
              <a16:creationId xmlns:a16="http://schemas.microsoft.com/office/drawing/2014/main" id="{2648BCC0-F940-43EA-ABB0-932ACB88A6BE}"/>
            </a:ext>
          </a:extLst>
        </xdr:cNvPr>
        <xdr:cNvSpPr/>
      </xdr:nvSpPr>
      <xdr:spPr bwMode="auto">
        <a:xfrm>
          <a:off x="8324849" y="4943476"/>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26</xdr:row>
      <xdr:rowOff>219076</xdr:rowOff>
    </xdr:from>
    <xdr:to>
      <xdr:col>12</xdr:col>
      <xdr:colOff>171451</xdr:colOff>
      <xdr:row>27</xdr:row>
      <xdr:rowOff>276225</xdr:rowOff>
    </xdr:to>
    <xdr:sp macro="" textlink="">
      <xdr:nvSpPr>
        <xdr:cNvPr id="6" name="角丸四角形吹き出し 17">
          <a:extLst>
            <a:ext uri="{FF2B5EF4-FFF2-40B4-BE49-F238E27FC236}">
              <a16:creationId xmlns:a16="http://schemas.microsoft.com/office/drawing/2014/main" id="{562D47B9-0777-405D-8CE9-4DF41591A998}"/>
            </a:ext>
          </a:extLst>
        </xdr:cNvPr>
        <xdr:cNvSpPr/>
      </xdr:nvSpPr>
      <xdr:spPr bwMode="auto">
        <a:xfrm>
          <a:off x="8343901" y="6943726"/>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523875</xdr:colOff>
      <xdr:row>1</xdr:row>
      <xdr:rowOff>95251</xdr:rowOff>
    </xdr:from>
    <xdr:to>
      <xdr:col>13</xdr:col>
      <xdr:colOff>542925</xdr:colOff>
      <xdr:row>7</xdr:row>
      <xdr:rowOff>66675</xdr:rowOff>
    </xdr:to>
    <xdr:sp macro="" textlink="">
      <xdr:nvSpPr>
        <xdr:cNvPr id="7" name="角丸四角形吹き出し 19">
          <a:extLst>
            <a:ext uri="{FF2B5EF4-FFF2-40B4-BE49-F238E27FC236}">
              <a16:creationId xmlns:a16="http://schemas.microsoft.com/office/drawing/2014/main" id="{1931DD55-E9DC-4187-A50D-29E3E7C059A6}"/>
            </a:ext>
          </a:extLst>
        </xdr:cNvPr>
        <xdr:cNvSpPr/>
      </xdr:nvSpPr>
      <xdr:spPr bwMode="auto">
        <a:xfrm>
          <a:off x="8239125" y="295276"/>
          <a:ext cx="2762250" cy="1590674"/>
        </a:xfrm>
        <a:prstGeom prst="wedgeRoundRectCallout">
          <a:avLst>
            <a:gd name="adj1" fmla="val -107079"/>
            <a:gd name="adj2" fmla="val -2407"/>
            <a:gd name="adj3" fmla="val 16667"/>
          </a:avLst>
        </a:prstGeom>
        <a:solidFill>
          <a:schemeClr val="accent6">
            <a:lumMod val="20000"/>
            <a:lumOff val="80000"/>
          </a:schemeClr>
        </a:solidFill>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Ｅメール申込アドレス</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件名（ＱＵＯカード申込）</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申込用紙を添付ファイル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Excel</a:t>
          </a:r>
          <a:r>
            <a:rPr kumimoji="1" lang="ja-JP" altLang="en-US" sz="1100">
              <a:latin typeface="Meiryo UI" panose="020B0604030504040204" pitchFamily="50" charset="-128"/>
              <a:ea typeface="Meiryo UI" panose="020B0604030504040204" pitchFamily="50" charset="-128"/>
            </a:rPr>
            <a:t>」又は「</a:t>
          </a:r>
          <a:r>
            <a:rPr kumimoji="1" lang="en-US" altLang="ja-JP" sz="1100">
              <a:latin typeface="Meiryo UI" panose="020B0604030504040204" pitchFamily="50" charset="-128"/>
              <a:ea typeface="Meiryo UI" panose="020B0604030504040204" pitchFamily="50" charset="-128"/>
            </a:rPr>
            <a:t>PDF</a:t>
          </a:r>
          <a:r>
            <a:rPr kumimoji="1" lang="ja-JP" altLang="en-US" sz="1100">
              <a:latin typeface="Meiryo UI" panose="020B0604030504040204" pitchFamily="50" charset="-128"/>
              <a:ea typeface="Meiryo UI" panose="020B0604030504040204" pitchFamily="50" charset="-128"/>
            </a:rPr>
            <a:t>」にてお送りください。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メール確認後、ユニオントラベルより返信をさせていただきます。</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247650</xdr:colOff>
      <xdr:row>5</xdr:row>
      <xdr:rowOff>323850</xdr:rowOff>
    </xdr:from>
    <xdr:to>
      <xdr:col>7</xdr:col>
      <xdr:colOff>1190625</xdr:colOff>
      <xdr:row>6</xdr:row>
      <xdr:rowOff>200025</xdr:rowOff>
    </xdr:to>
    <xdr:sp macro="" textlink="">
      <xdr:nvSpPr>
        <xdr:cNvPr id="8" name="角丸四角形吹き出し 11">
          <a:extLst>
            <a:ext uri="{FF2B5EF4-FFF2-40B4-BE49-F238E27FC236}">
              <a16:creationId xmlns:a16="http://schemas.microsoft.com/office/drawing/2014/main" id="{6BEC5DBC-54D4-4D36-80AC-78BDE7AB743D}"/>
            </a:ext>
          </a:extLst>
        </xdr:cNvPr>
        <xdr:cNvSpPr/>
      </xdr:nvSpPr>
      <xdr:spPr bwMode="auto">
        <a:xfrm>
          <a:off x="5505450" y="1495425"/>
          <a:ext cx="1704975" cy="276225"/>
        </a:xfrm>
        <a:prstGeom prst="wedgeRoundRectCallout">
          <a:avLst>
            <a:gd name="adj1" fmla="val -156768"/>
            <a:gd name="adj2" fmla="val 19246"/>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35</xdr:row>
      <xdr:rowOff>352425</xdr:rowOff>
    </xdr:from>
    <xdr:to>
      <xdr:col>7</xdr:col>
      <xdr:colOff>962025</xdr:colOff>
      <xdr:row>36</xdr:row>
      <xdr:rowOff>238125</xdr:rowOff>
    </xdr:to>
    <xdr:sp macro="" textlink="">
      <xdr:nvSpPr>
        <xdr:cNvPr id="9" name="角丸四角形吹き出し 13">
          <a:extLst>
            <a:ext uri="{FF2B5EF4-FFF2-40B4-BE49-F238E27FC236}">
              <a16:creationId xmlns:a16="http://schemas.microsoft.com/office/drawing/2014/main" id="{D9538E04-8FB5-438D-8016-AB4C87B690FA}"/>
            </a:ext>
          </a:extLst>
        </xdr:cNvPr>
        <xdr:cNvSpPr/>
      </xdr:nvSpPr>
      <xdr:spPr bwMode="auto">
        <a:xfrm>
          <a:off x="5276850" y="971550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26</xdr:row>
      <xdr:rowOff>219075</xdr:rowOff>
    </xdr:from>
    <xdr:to>
      <xdr:col>2</xdr:col>
      <xdr:colOff>1219201</xdr:colOff>
      <xdr:row>27</xdr:row>
      <xdr:rowOff>720641</xdr:rowOff>
    </xdr:to>
    <xdr:pic>
      <xdr:nvPicPr>
        <xdr:cNvPr id="10" name="図 9">
          <a:extLst>
            <a:ext uri="{FF2B5EF4-FFF2-40B4-BE49-F238E27FC236}">
              <a16:creationId xmlns:a16="http://schemas.microsoft.com/office/drawing/2014/main" id="{A9822D28-07B2-42B7-8A4B-4176BC44F9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943725"/>
          <a:ext cx="1638300" cy="739691"/>
        </a:xfrm>
        <a:prstGeom prst="rect">
          <a:avLst/>
        </a:prstGeom>
      </xdr:spPr>
    </xdr:pic>
    <xdr:clientData/>
  </xdr:twoCellAnchor>
  <xdr:twoCellAnchor editAs="oneCell">
    <xdr:from>
      <xdr:col>2</xdr:col>
      <xdr:colOff>1285876</xdr:colOff>
      <xdr:row>27</xdr:row>
      <xdr:rowOff>0</xdr:rowOff>
    </xdr:from>
    <xdr:to>
      <xdr:col>4</xdr:col>
      <xdr:colOff>781050</xdr:colOff>
      <xdr:row>27</xdr:row>
      <xdr:rowOff>730955</xdr:rowOff>
    </xdr:to>
    <xdr:pic>
      <xdr:nvPicPr>
        <xdr:cNvPr id="11" name="図 10">
          <a:extLst>
            <a:ext uri="{FF2B5EF4-FFF2-40B4-BE49-F238E27FC236}">
              <a16:creationId xmlns:a16="http://schemas.microsoft.com/office/drawing/2014/main" id="{3AFDA976-3C8C-478F-8A0E-533624DFB4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962775"/>
          <a:ext cx="1866899" cy="730955"/>
        </a:xfrm>
        <a:prstGeom prst="rect">
          <a:avLst/>
        </a:prstGeom>
      </xdr:spPr>
    </xdr:pic>
    <xdr:clientData/>
  </xdr:twoCellAnchor>
  <xdr:twoCellAnchor editAs="oneCell">
    <xdr:from>
      <xdr:col>4</xdr:col>
      <xdr:colOff>790576</xdr:colOff>
      <xdr:row>27</xdr:row>
      <xdr:rowOff>47626</xdr:rowOff>
    </xdr:from>
    <xdr:to>
      <xdr:col>7</xdr:col>
      <xdr:colOff>76201</xdr:colOff>
      <xdr:row>27</xdr:row>
      <xdr:rowOff>704180</xdr:rowOff>
    </xdr:to>
    <xdr:pic>
      <xdr:nvPicPr>
        <xdr:cNvPr id="12" name="図 11">
          <a:extLst>
            <a:ext uri="{FF2B5EF4-FFF2-40B4-BE49-F238E27FC236}">
              <a16:creationId xmlns:a16="http://schemas.microsoft.com/office/drawing/2014/main" id="{45A122C4-7F97-4330-BE51-EF565FC985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7010401"/>
          <a:ext cx="1524000" cy="656554"/>
        </a:xfrm>
        <a:prstGeom prst="rect">
          <a:avLst/>
        </a:prstGeom>
      </xdr:spPr>
    </xdr:pic>
    <xdr:clientData/>
  </xdr:twoCellAnchor>
  <xdr:twoCellAnchor editAs="oneCell">
    <xdr:from>
      <xdr:col>7</xdr:col>
      <xdr:colOff>352425</xdr:colOff>
      <xdr:row>27</xdr:row>
      <xdr:rowOff>47625</xdr:rowOff>
    </xdr:from>
    <xdr:to>
      <xdr:col>7</xdr:col>
      <xdr:colOff>1219200</xdr:colOff>
      <xdr:row>27</xdr:row>
      <xdr:rowOff>653492</xdr:rowOff>
    </xdr:to>
    <xdr:pic>
      <xdr:nvPicPr>
        <xdr:cNvPr id="13" name="図 12">
          <a:extLst>
            <a:ext uri="{FF2B5EF4-FFF2-40B4-BE49-F238E27FC236}">
              <a16:creationId xmlns:a16="http://schemas.microsoft.com/office/drawing/2014/main" id="{70BFE79E-ACF7-4D3A-8151-AD3D76C5E7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7010400"/>
          <a:ext cx="866775" cy="605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26</xdr:row>
      <xdr:rowOff>209550</xdr:rowOff>
    </xdr:from>
    <xdr:to>
      <xdr:col>0</xdr:col>
      <xdr:colOff>790575</xdr:colOff>
      <xdr:row>26</xdr:row>
      <xdr:rowOff>571500</xdr:rowOff>
    </xdr:to>
    <xdr:pic>
      <xdr:nvPicPr>
        <xdr:cNvPr id="2" name="図 1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99135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25</xdr:row>
      <xdr:rowOff>209550</xdr:rowOff>
    </xdr:from>
    <xdr:to>
      <xdr:col>3</xdr:col>
      <xdr:colOff>85725</xdr:colOff>
      <xdr:row>26</xdr:row>
      <xdr:rowOff>711116</xdr:rowOff>
    </xdr:to>
    <xdr:pic>
      <xdr:nvPicPr>
        <xdr:cNvPr id="7" name="図 6">
          <a:extLst>
            <a:ext uri="{FF2B5EF4-FFF2-40B4-BE49-F238E27FC236}">
              <a16:creationId xmlns:a16="http://schemas.microsoft.com/office/drawing/2014/main" id="{F0B24BB0-50FE-4744-820A-EE7CFB599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 y="6753225"/>
          <a:ext cx="1638300" cy="739691"/>
        </a:xfrm>
        <a:prstGeom prst="rect">
          <a:avLst/>
        </a:prstGeom>
      </xdr:spPr>
    </xdr:pic>
    <xdr:clientData/>
  </xdr:twoCellAnchor>
  <xdr:twoCellAnchor editAs="oneCell">
    <xdr:from>
      <xdr:col>3</xdr:col>
      <xdr:colOff>266700</xdr:colOff>
      <xdr:row>25</xdr:row>
      <xdr:rowOff>228600</xdr:rowOff>
    </xdr:from>
    <xdr:to>
      <xdr:col>5</xdr:col>
      <xdr:colOff>171449</xdr:colOff>
      <xdr:row>26</xdr:row>
      <xdr:rowOff>721430</xdr:rowOff>
    </xdr:to>
    <xdr:pic>
      <xdr:nvPicPr>
        <xdr:cNvPr id="9" name="図 8">
          <a:extLst>
            <a:ext uri="{FF2B5EF4-FFF2-40B4-BE49-F238E27FC236}">
              <a16:creationId xmlns:a16="http://schemas.microsoft.com/office/drawing/2014/main" id="{50AD47BA-7FE2-4DDE-BF0E-9473590A37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0" y="6772275"/>
          <a:ext cx="1866899" cy="730955"/>
        </a:xfrm>
        <a:prstGeom prst="rect">
          <a:avLst/>
        </a:prstGeom>
      </xdr:spPr>
    </xdr:pic>
    <xdr:clientData/>
  </xdr:twoCellAnchor>
  <xdr:twoCellAnchor editAs="oneCell">
    <xdr:from>
      <xdr:col>5</xdr:col>
      <xdr:colOff>209550</xdr:colOff>
      <xdr:row>26</xdr:row>
      <xdr:rowOff>38100</xdr:rowOff>
    </xdr:from>
    <xdr:to>
      <xdr:col>7</xdr:col>
      <xdr:colOff>381000</xdr:colOff>
      <xdr:row>26</xdr:row>
      <xdr:rowOff>694654</xdr:rowOff>
    </xdr:to>
    <xdr:pic>
      <xdr:nvPicPr>
        <xdr:cNvPr id="10" name="図 9">
          <a:extLst>
            <a:ext uri="{FF2B5EF4-FFF2-40B4-BE49-F238E27FC236}">
              <a16:creationId xmlns:a16="http://schemas.microsoft.com/office/drawing/2014/main" id="{1E8F8336-0651-4A58-A22C-A6F2CDB24E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76800" y="6819900"/>
          <a:ext cx="1524000" cy="656554"/>
        </a:xfrm>
        <a:prstGeom prst="rect">
          <a:avLst/>
        </a:prstGeom>
      </xdr:spPr>
    </xdr:pic>
    <xdr:clientData/>
  </xdr:twoCellAnchor>
  <xdr:twoCellAnchor editAs="oneCell">
    <xdr:from>
      <xdr:col>7</xdr:col>
      <xdr:colOff>590550</xdr:colOff>
      <xdr:row>26</xdr:row>
      <xdr:rowOff>47625</xdr:rowOff>
    </xdr:from>
    <xdr:to>
      <xdr:col>7</xdr:col>
      <xdr:colOff>1457325</xdr:colOff>
      <xdr:row>26</xdr:row>
      <xdr:rowOff>653492</xdr:rowOff>
    </xdr:to>
    <xdr:pic>
      <xdr:nvPicPr>
        <xdr:cNvPr id="6" name="図 5">
          <a:extLst>
            <a:ext uri="{FF2B5EF4-FFF2-40B4-BE49-F238E27FC236}">
              <a16:creationId xmlns:a16="http://schemas.microsoft.com/office/drawing/2014/main" id="{9FB26610-6CDB-4649-A9B6-F91565F6C6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10350" y="6829425"/>
          <a:ext cx="866775" cy="605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352426</xdr:colOff>
      <xdr:row>0</xdr:row>
      <xdr:rowOff>381000</xdr:rowOff>
    </xdr:from>
    <xdr:to>
      <xdr:col>1</xdr:col>
      <xdr:colOff>5133976</xdr:colOff>
      <xdr:row>0</xdr:row>
      <xdr:rowOff>3155161</xdr:rowOff>
    </xdr:to>
    <xdr:pic>
      <xdr:nvPicPr>
        <xdr:cNvPr id="9" name="図 8">
          <a:extLst>
            <a:ext uri="{FF2B5EF4-FFF2-40B4-BE49-F238E27FC236}">
              <a16:creationId xmlns:a16="http://schemas.microsoft.com/office/drawing/2014/main" id="{852D45AC-E115-4115-91AB-378837C101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1" y="685800"/>
          <a:ext cx="4781550" cy="2774161"/>
        </a:xfrm>
        <a:prstGeom prst="rect">
          <a:avLst/>
        </a:prstGeom>
      </xdr:spPr>
    </xdr:pic>
    <xdr:clientData/>
  </xdr:twoCellAnchor>
  <xdr:twoCellAnchor editAs="oneCell">
    <xdr:from>
      <xdr:col>0</xdr:col>
      <xdr:colOff>247650</xdr:colOff>
      <xdr:row>0</xdr:row>
      <xdr:rowOff>57150</xdr:rowOff>
    </xdr:from>
    <xdr:to>
      <xdr:col>0</xdr:col>
      <xdr:colOff>5534025</xdr:colOff>
      <xdr:row>0</xdr:row>
      <xdr:rowOff>3438525</xdr:rowOff>
    </xdr:to>
    <xdr:pic>
      <xdr:nvPicPr>
        <xdr:cNvPr id="13" name="図 12">
          <a:extLst>
            <a:ext uri="{FF2B5EF4-FFF2-40B4-BE49-F238E27FC236}">
              <a16:creationId xmlns:a16="http://schemas.microsoft.com/office/drawing/2014/main" id="{5E509809-FEA7-4B1A-A8BE-80B3C85A4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361950"/>
          <a:ext cx="5286375" cy="3381375"/>
        </a:xfrm>
        <a:prstGeom prst="rect">
          <a:avLst/>
        </a:prstGeom>
      </xdr:spPr>
    </xdr:pic>
    <xdr:clientData/>
  </xdr:twoCellAnchor>
  <xdr:twoCellAnchor editAs="oneCell">
    <xdr:from>
      <xdr:col>0</xdr:col>
      <xdr:colOff>171450</xdr:colOff>
      <xdr:row>1</xdr:row>
      <xdr:rowOff>76200</xdr:rowOff>
    </xdr:from>
    <xdr:to>
      <xdr:col>0</xdr:col>
      <xdr:colOff>5457825</xdr:colOff>
      <xdr:row>1</xdr:row>
      <xdr:rowOff>2981325</xdr:rowOff>
    </xdr:to>
    <xdr:pic>
      <xdr:nvPicPr>
        <xdr:cNvPr id="15" name="図 14">
          <a:extLst>
            <a:ext uri="{FF2B5EF4-FFF2-40B4-BE49-F238E27FC236}">
              <a16:creationId xmlns:a16="http://schemas.microsoft.com/office/drawing/2014/main" id="{B41AF82C-8F38-4CCD-8F11-45703B1AD0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4238625"/>
          <a:ext cx="5286375" cy="2905125"/>
        </a:xfrm>
        <a:prstGeom prst="rect">
          <a:avLst/>
        </a:prstGeom>
      </xdr:spPr>
    </xdr:pic>
    <xdr:clientData/>
  </xdr:twoCellAnchor>
  <xdr:twoCellAnchor>
    <xdr:from>
      <xdr:col>1</xdr:col>
      <xdr:colOff>485775</xdr:colOff>
      <xdr:row>1</xdr:row>
      <xdr:rowOff>85725</xdr:rowOff>
    </xdr:from>
    <xdr:to>
      <xdr:col>1</xdr:col>
      <xdr:colOff>5207000</xdr:colOff>
      <xdr:row>1</xdr:row>
      <xdr:rowOff>3381375</xdr:rowOff>
    </xdr:to>
    <xdr:grpSp>
      <xdr:nvGrpSpPr>
        <xdr:cNvPr id="5" name="グループ化 4">
          <a:extLst>
            <a:ext uri="{FF2B5EF4-FFF2-40B4-BE49-F238E27FC236}">
              <a16:creationId xmlns:a16="http://schemas.microsoft.com/office/drawing/2014/main" id="{6BA28276-A47B-2530-0E33-86562379FA1D}"/>
            </a:ext>
          </a:extLst>
        </xdr:cNvPr>
        <xdr:cNvGrpSpPr/>
      </xdr:nvGrpSpPr>
      <xdr:grpSpPr>
        <a:xfrm>
          <a:off x="6137275" y="3641725"/>
          <a:ext cx="4721225" cy="3295650"/>
          <a:chOff x="6137275" y="3641725"/>
          <a:chExt cx="4721225" cy="3295650"/>
        </a:xfrm>
      </xdr:grpSpPr>
      <xdr:pic>
        <xdr:nvPicPr>
          <xdr:cNvPr id="7" name="図 6">
            <a:extLst>
              <a:ext uri="{FF2B5EF4-FFF2-40B4-BE49-F238E27FC236}">
                <a16:creationId xmlns:a16="http://schemas.microsoft.com/office/drawing/2014/main" id="{4F1DE234-6901-4FEF-B9A9-F7CEFAF9272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37275" y="3641725"/>
            <a:ext cx="4714875" cy="3295650"/>
          </a:xfrm>
          <a:prstGeom prst="rect">
            <a:avLst/>
          </a:prstGeom>
        </xdr:spPr>
      </xdr:pic>
      <xdr:pic>
        <xdr:nvPicPr>
          <xdr:cNvPr id="3" name="図 2">
            <a:extLst>
              <a:ext uri="{FF2B5EF4-FFF2-40B4-BE49-F238E27FC236}">
                <a16:creationId xmlns:a16="http://schemas.microsoft.com/office/drawing/2014/main" id="{37FA4AF5-6729-65F6-C107-F176C9046612}"/>
              </a:ext>
            </a:extLst>
          </xdr:cNvPr>
          <xdr:cNvPicPr>
            <a:picLocks noChangeAspect="1"/>
          </xdr:cNvPicPr>
        </xdr:nvPicPr>
        <xdr:blipFill>
          <a:blip xmlns:r="http://schemas.openxmlformats.org/officeDocument/2006/relationships" r:embed="rId5"/>
          <a:stretch>
            <a:fillRect/>
          </a:stretch>
        </xdr:blipFill>
        <xdr:spPr>
          <a:xfrm>
            <a:off x="6826250" y="4011084"/>
            <a:ext cx="2018516" cy="2889249"/>
          </a:xfrm>
          <a:prstGeom prst="rect">
            <a:avLst/>
          </a:prstGeom>
        </xdr:spPr>
      </xdr:pic>
      <xdr:pic>
        <xdr:nvPicPr>
          <xdr:cNvPr id="4" name="図 3">
            <a:extLst>
              <a:ext uri="{FF2B5EF4-FFF2-40B4-BE49-F238E27FC236}">
                <a16:creationId xmlns:a16="http://schemas.microsoft.com/office/drawing/2014/main" id="{20A8EB98-6880-5AC0-CEB6-EC614FE15639}"/>
              </a:ext>
            </a:extLst>
          </xdr:cNvPr>
          <xdr:cNvPicPr>
            <a:picLocks noChangeAspect="1"/>
          </xdr:cNvPicPr>
        </xdr:nvPicPr>
        <xdr:blipFill>
          <a:blip xmlns:r="http://schemas.openxmlformats.org/officeDocument/2006/relationships" r:embed="rId6"/>
          <a:stretch>
            <a:fillRect/>
          </a:stretch>
        </xdr:blipFill>
        <xdr:spPr>
          <a:xfrm>
            <a:off x="8911167" y="4011084"/>
            <a:ext cx="1947333" cy="286647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kumimoji="1" sz="1100"/>
        </a:defPPr>
      </a:lstStyle>
      <a:style>
        <a:lnRef idx="1">
          <a:schemeClr val="accent2"/>
        </a:lnRef>
        <a:fillRef idx="2">
          <a:schemeClr val="accent2"/>
        </a:fillRef>
        <a:effectRef idx="1">
          <a:schemeClr val="accent2"/>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nion-travel@herb.ocn.ne.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45"/>
  <sheetViews>
    <sheetView showZeros="0" tabSelected="1" zoomScaleNormal="100" zoomScaleSheetLayoutView="100" workbookViewId="0">
      <selection activeCell="B14" sqref="B14:D14"/>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133" t="s">
        <v>153</v>
      </c>
      <c r="H1" s="128">
        <v>2025.07</v>
      </c>
    </row>
    <row r="2" spans="1:9" ht="28.5" x14ac:dyDescent="0.25">
      <c r="A2" s="154" t="s">
        <v>140</v>
      </c>
      <c r="B2" s="154"/>
      <c r="C2" s="154"/>
      <c r="D2" s="154"/>
      <c r="E2" s="154"/>
      <c r="F2" s="154"/>
      <c r="G2" s="154"/>
      <c r="H2" s="154"/>
      <c r="I2" s="3"/>
    </row>
    <row r="3" spans="1:9" ht="10.5" customHeight="1" x14ac:dyDescent="0.25">
      <c r="A3" s="5"/>
    </row>
    <row r="4" spans="1:9" ht="18" customHeight="1" x14ac:dyDescent="0.25">
      <c r="A4" s="175" t="s">
        <v>13</v>
      </c>
      <c r="B4" s="175"/>
      <c r="C4" s="175"/>
      <c r="D4" s="175"/>
      <c r="E4" s="175"/>
      <c r="F4" s="175"/>
      <c r="G4" s="175"/>
      <c r="H4" s="175"/>
      <c r="I4" s="6"/>
    </row>
    <row r="5" spans="1:9" ht="19.5" x14ac:dyDescent="0.25">
      <c r="A5" s="7" t="s">
        <v>0</v>
      </c>
    </row>
    <row r="6" spans="1:9" ht="10.5" customHeight="1" x14ac:dyDescent="0.25"/>
    <row r="7" spans="1:9" s="8" customFormat="1" ht="19.5" x14ac:dyDescent="0.15">
      <c r="A7" s="34" t="s">
        <v>1</v>
      </c>
      <c r="B7" s="184"/>
      <c r="C7" s="185"/>
      <c r="D7" s="9" t="str">
        <f>TEXT(B7,"aaa曜日")</f>
        <v>土曜日</v>
      </c>
    </row>
    <row r="8" spans="1:9" ht="28.5" customHeight="1" x14ac:dyDescent="0.25">
      <c r="A8" s="34" t="s">
        <v>11</v>
      </c>
      <c r="B8" s="179"/>
      <c r="C8" s="180"/>
      <c r="D8" s="180"/>
      <c r="E8" s="180"/>
      <c r="F8" s="181"/>
      <c r="G8" s="10" t="s">
        <v>19</v>
      </c>
      <c r="H8" s="88"/>
    </row>
    <row r="9" spans="1:9" ht="19.5" x14ac:dyDescent="0.25">
      <c r="A9" s="11" t="s">
        <v>14</v>
      </c>
      <c r="B9" s="12" t="s">
        <v>12</v>
      </c>
      <c r="C9" s="127"/>
      <c r="D9" s="195"/>
      <c r="E9" s="195"/>
      <c r="F9" s="195"/>
      <c r="G9" s="195"/>
      <c r="H9" s="196"/>
    </row>
    <row r="10" spans="1:9" ht="30.75" customHeight="1" x14ac:dyDescent="0.25">
      <c r="A10" s="13" t="s">
        <v>15</v>
      </c>
      <c r="B10" s="168"/>
      <c r="C10" s="169"/>
      <c r="D10" s="169"/>
      <c r="E10" s="169"/>
      <c r="F10" s="169"/>
      <c r="G10" s="169"/>
      <c r="H10" s="170"/>
      <c r="I10" s="14"/>
    </row>
    <row r="11" spans="1:9" s="8" customFormat="1" ht="23.25" customHeight="1" x14ac:dyDescent="0.15">
      <c r="A11" s="34" t="s">
        <v>2</v>
      </c>
      <c r="B11" s="176"/>
      <c r="C11" s="177"/>
      <c r="D11" s="178"/>
      <c r="E11" s="34" t="s">
        <v>20</v>
      </c>
      <c r="F11" s="176"/>
      <c r="G11" s="177"/>
      <c r="H11" s="178"/>
      <c r="I11" s="6"/>
    </row>
    <row r="12" spans="1:9" s="8" customFormat="1" ht="12" customHeight="1" x14ac:dyDescent="0.15">
      <c r="A12" s="15"/>
      <c r="B12" s="171"/>
      <c r="C12" s="171"/>
      <c r="D12" s="171"/>
      <c r="E12" s="171"/>
      <c r="F12" s="15"/>
      <c r="G12" s="15"/>
      <c r="H12" s="16"/>
    </row>
    <row r="13" spans="1:9" ht="19.5" customHeight="1" x14ac:dyDescent="0.25">
      <c r="A13" s="159" t="s">
        <v>7</v>
      </c>
      <c r="B13" s="182" t="s">
        <v>22</v>
      </c>
      <c r="C13" s="183"/>
      <c r="D13" s="183"/>
      <c r="E13" s="17" t="s">
        <v>6</v>
      </c>
      <c r="F13" s="18"/>
      <c r="G13" s="19" t="s">
        <v>23</v>
      </c>
      <c r="H13" s="20" t="s">
        <v>10</v>
      </c>
      <c r="I13" s="6"/>
    </row>
    <row r="14" spans="1:9" ht="21" customHeight="1" x14ac:dyDescent="0.25">
      <c r="A14" s="160"/>
      <c r="B14" s="172" t="s">
        <v>24</v>
      </c>
      <c r="C14" s="173"/>
      <c r="D14" s="174"/>
      <c r="E14" s="116">
        <f>IFERROR(VLOOKUP(B14,Sheet1!A1:B19,2,FALSE),"")</f>
        <v>0</v>
      </c>
      <c r="F14" s="117" t="s">
        <v>21</v>
      </c>
      <c r="G14" s="78"/>
      <c r="H14" s="81">
        <f>IFERROR((E14*G14),"")</f>
        <v>0</v>
      </c>
      <c r="I14" s="22"/>
    </row>
    <row r="15" spans="1:9" ht="21" customHeight="1" x14ac:dyDescent="0.25">
      <c r="A15" s="160"/>
      <c r="B15" s="188" t="s">
        <v>24</v>
      </c>
      <c r="C15" s="189"/>
      <c r="D15" s="190"/>
      <c r="E15" s="118" t="str">
        <f>IFERROR(VLOOKUP(B15,Sheet1!A2:B20,2,FALSE),"")</f>
        <v/>
      </c>
      <c r="F15" s="119" t="s">
        <v>21</v>
      </c>
      <c r="G15" s="79"/>
      <c r="H15" s="82" t="str">
        <f t="shared" ref="H15:H18" si="0">IFERROR((E15*G15),"")</f>
        <v/>
      </c>
      <c r="I15" s="22"/>
    </row>
    <row r="16" spans="1:9" ht="21" customHeight="1" x14ac:dyDescent="0.25">
      <c r="A16" s="160"/>
      <c r="B16" s="188" t="s">
        <v>24</v>
      </c>
      <c r="C16" s="189"/>
      <c r="D16" s="190"/>
      <c r="E16" s="118" t="str">
        <f>IFERROR(VLOOKUP(B16,Sheet1!A3:B21,2,FALSE),"")</f>
        <v/>
      </c>
      <c r="F16" s="119" t="s">
        <v>21</v>
      </c>
      <c r="G16" s="79"/>
      <c r="H16" s="82" t="str">
        <f t="shared" si="0"/>
        <v/>
      </c>
      <c r="I16" s="22"/>
    </row>
    <row r="17" spans="1:9" ht="21" customHeight="1" x14ac:dyDescent="0.25">
      <c r="A17" s="160"/>
      <c r="B17" s="188" t="s">
        <v>24</v>
      </c>
      <c r="C17" s="189"/>
      <c r="D17" s="190"/>
      <c r="E17" s="118" t="str">
        <f>IFERROR(VLOOKUP(B17,Sheet1!A4:B22,2,FALSE),"")</f>
        <v/>
      </c>
      <c r="F17" s="119" t="s">
        <v>21</v>
      </c>
      <c r="G17" s="79"/>
      <c r="H17" s="82" t="str">
        <f t="shared" si="0"/>
        <v/>
      </c>
      <c r="I17" s="22"/>
    </row>
    <row r="18" spans="1:9" ht="21" customHeight="1" thickBot="1" x14ac:dyDescent="0.3">
      <c r="A18" s="160"/>
      <c r="B18" s="163" t="s">
        <v>24</v>
      </c>
      <c r="C18" s="164"/>
      <c r="D18" s="165"/>
      <c r="E18" s="120" t="str">
        <f>IFERROR(VLOOKUP(B18,Sheet1!A5:B23,2,FALSE),"")</f>
        <v/>
      </c>
      <c r="F18" s="121" t="s">
        <v>21</v>
      </c>
      <c r="G18" s="80"/>
      <c r="H18" s="83" t="str">
        <f t="shared" si="0"/>
        <v/>
      </c>
      <c r="I18" s="22"/>
    </row>
    <row r="19" spans="1:9" ht="21" customHeight="1" thickBot="1" x14ac:dyDescent="0.3">
      <c r="A19" s="161"/>
      <c r="B19" s="166" t="s">
        <v>29</v>
      </c>
      <c r="C19" s="167"/>
      <c r="D19" s="167"/>
      <c r="E19" s="167"/>
      <c r="F19" s="167"/>
      <c r="G19" s="122">
        <f>SUM(G14:G18)</f>
        <v>0</v>
      </c>
      <c r="H19" s="123">
        <f>SUM(H14:H18)</f>
        <v>0</v>
      </c>
      <c r="I19" s="22"/>
    </row>
    <row r="20" spans="1:9" ht="21" customHeight="1" x14ac:dyDescent="0.25">
      <c r="A20" s="160"/>
      <c r="B20" s="157" t="s">
        <v>25</v>
      </c>
      <c r="C20" s="158"/>
      <c r="D20" s="158"/>
      <c r="E20" s="118">
        <f>IFERROR(VLOOKUP(B20,Sheet1!A21:B27,2,FALSE),"")</f>
        <v>0</v>
      </c>
      <c r="F20" s="124" t="s">
        <v>21</v>
      </c>
      <c r="G20" s="84"/>
      <c r="H20" s="85">
        <f>IFERROR((E20*G20),"")</f>
        <v>0</v>
      </c>
      <c r="I20" s="27"/>
    </row>
    <row r="21" spans="1:9" ht="21" customHeight="1" x14ac:dyDescent="0.25">
      <c r="A21" s="160"/>
      <c r="B21" s="157" t="s">
        <v>25</v>
      </c>
      <c r="C21" s="158"/>
      <c r="D21" s="158"/>
      <c r="E21" s="118" t="str">
        <f>IFERROR(VLOOKUP(B21,Sheet1!A22:B28,2,FALSE),"")</f>
        <v/>
      </c>
      <c r="F21" s="119" t="s">
        <v>21</v>
      </c>
      <c r="G21" s="79"/>
      <c r="H21" s="85" t="str">
        <f t="shared" ref="H21:H23" si="1">IFERROR((E21*G21),"")</f>
        <v/>
      </c>
      <c r="I21" s="27"/>
    </row>
    <row r="22" spans="1:9" ht="21" customHeight="1" x14ac:dyDescent="0.25">
      <c r="A22" s="160"/>
      <c r="B22" s="157" t="s">
        <v>25</v>
      </c>
      <c r="C22" s="158"/>
      <c r="D22" s="158"/>
      <c r="E22" s="118" t="str">
        <f>IFERROR(VLOOKUP(B22,Sheet1!A23:B29,2,FALSE),"")</f>
        <v/>
      </c>
      <c r="F22" s="119" t="s">
        <v>26</v>
      </c>
      <c r="G22" s="79"/>
      <c r="H22" s="85" t="str">
        <f t="shared" si="1"/>
        <v/>
      </c>
      <c r="I22" s="27"/>
    </row>
    <row r="23" spans="1:9" ht="21" customHeight="1" thickBot="1" x14ac:dyDescent="0.3">
      <c r="A23" s="160"/>
      <c r="B23" s="157" t="s">
        <v>25</v>
      </c>
      <c r="C23" s="158"/>
      <c r="D23" s="158"/>
      <c r="E23" s="118" t="str">
        <f>IFERROR(VLOOKUP(B23,Sheet1!A24:B30,2,FALSE),"")</f>
        <v/>
      </c>
      <c r="F23" s="121" t="s">
        <v>21</v>
      </c>
      <c r="G23" s="80"/>
      <c r="H23" s="85" t="str">
        <f t="shared" si="1"/>
        <v/>
      </c>
      <c r="I23" s="27"/>
    </row>
    <row r="24" spans="1:9" ht="21" customHeight="1" thickBot="1" x14ac:dyDescent="0.3">
      <c r="A24" s="161"/>
      <c r="B24" s="191" t="s">
        <v>28</v>
      </c>
      <c r="C24" s="192"/>
      <c r="D24" s="192"/>
      <c r="E24" s="192"/>
      <c r="F24" s="192"/>
      <c r="G24" s="28">
        <f>SUM(G20:G23)</f>
        <v>0</v>
      </c>
      <c r="H24" s="86">
        <f>SUM(H20:H23)</f>
        <v>0</v>
      </c>
      <c r="I24" s="22"/>
    </row>
    <row r="25" spans="1:9" ht="21" customHeight="1" thickTop="1" thickBot="1" x14ac:dyDescent="0.3">
      <c r="A25" s="161"/>
      <c r="B25" s="155" t="s">
        <v>27</v>
      </c>
      <c r="C25" s="156"/>
      <c r="D25" s="156"/>
      <c r="E25" s="156"/>
      <c r="F25" s="156"/>
      <c r="G25" s="52">
        <f>G19+G24</f>
        <v>0</v>
      </c>
      <c r="H25" s="87">
        <f>H19+H24</f>
        <v>0</v>
      </c>
      <c r="I25" s="29"/>
    </row>
    <row r="26" spans="1:9" ht="21.75" thickBot="1" x14ac:dyDescent="0.3">
      <c r="A26" s="162"/>
      <c r="B26" s="138"/>
      <c r="C26" s="139"/>
      <c r="D26" s="139"/>
      <c r="E26" s="139"/>
      <c r="F26" s="140"/>
      <c r="G26" s="30" t="s">
        <v>31</v>
      </c>
      <c r="H26" s="56" t="str">
        <f>IF(OR(H19&gt;=50000,H24&gt;=100000,),"0","500円")</f>
        <v>500円</v>
      </c>
      <c r="I26" s="31"/>
    </row>
    <row r="27" spans="1:9" ht="18.75" customHeight="1" x14ac:dyDescent="0.25">
      <c r="A27" s="144"/>
      <c r="B27" s="106" t="s">
        <v>116</v>
      </c>
      <c r="C27" s="8"/>
      <c r="D27" s="8"/>
      <c r="E27" s="8"/>
      <c r="F27" s="8"/>
      <c r="G27" s="8"/>
      <c r="H27" s="32"/>
      <c r="I27" s="8"/>
    </row>
    <row r="28" spans="1:9" ht="58.5" customHeight="1" x14ac:dyDescent="0.25">
      <c r="A28" s="145"/>
      <c r="B28" s="141"/>
      <c r="C28" s="142"/>
      <c r="D28" s="142"/>
      <c r="E28" s="142"/>
      <c r="F28" s="142"/>
      <c r="G28" s="142"/>
      <c r="H28" s="143"/>
      <c r="I28" s="33"/>
    </row>
    <row r="29" spans="1:9" ht="20.25" customHeight="1" x14ac:dyDescent="0.25">
      <c r="A29" s="146"/>
      <c r="B29" s="193" t="s">
        <v>66</v>
      </c>
      <c r="C29" s="194"/>
      <c r="D29" s="194"/>
      <c r="E29" s="54"/>
      <c r="F29" s="54" t="s">
        <v>32</v>
      </c>
      <c r="G29" s="53" t="s">
        <v>33</v>
      </c>
      <c r="H29" s="57">
        <f>IF(E29-G25&gt;=0,(E29-G25)*5,0)</f>
        <v>0</v>
      </c>
    </row>
    <row r="30" spans="1:9" ht="19.5" x14ac:dyDescent="0.25">
      <c r="A30" s="150" t="s">
        <v>16</v>
      </c>
      <c r="B30" s="150"/>
      <c r="C30" s="150"/>
      <c r="D30" s="150"/>
      <c r="E30" s="150"/>
      <c r="F30" s="150"/>
      <c r="G30" s="151"/>
      <c r="H30" s="151"/>
      <c r="I30" s="35"/>
    </row>
    <row r="31" spans="1:9" ht="19.5" x14ac:dyDescent="0.25">
      <c r="A31" s="36" t="s">
        <v>144</v>
      </c>
      <c r="B31" s="37"/>
      <c r="C31" s="37"/>
      <c r="D31" s="37"/>
      <c r="E31" s="37"/>
      <c r="F31" s="37"/>
      <c r="G31" s="37"/>
      <c r="H31" s="37"/>
      <c r="I31" s="37"/>
    </row>
    <row r="32" spans="1:9" x14ac:dyDescent="0.25">
      <c r="A32" s="153" t="s">
        <v>141</v>
      </c>
      <c r="B32" s="153"/>
      <c r="C32" s="153"/>
      <c r="D32" s="153"/>
      <c r="E32" s="153"/>
      <c r="F32" s="153"/>
      <c r="G32" s="153"/>
      <c r="H32" s="153"/>
    </row>
    <row r="33" spans="1:9" x14ac:dyDescent="0.25">
      <c r="A33" s="153" t="s">
        <v>142</v>
      </c>
      <c r="B33" s="153"/>
      <c r="C33" s="153"/>
      <c r="D33" s="153"/>
      <c r="E33" s="153"/>
      <c r="F33" s="153"/>
      <c r="G33" s="153"/>
      <c r="H33" s="153"/>
    </row>
    <row r="34" spans="1:9" x14ac:dyDescent="0.25">
      <c r="A34" s="153" t="s">
        <v>143</v>
      </c>
      <c r="B34" s="153"/>
      <c r="C34" s="153"/>
      <c r="D34" s="153"/>
      <c r="E34" s="153"/>
      <c r="F34" s="153"/>
      <c r="G34" s="153"/>
      <c r="H34" s="153"/>
    </row>
    <row r="35" spans="1:9" s="8" customFormat="1" ht="24" x14ac:dyDescent="0.15">
      <c r="A35" s="41" t="s">
        <v>17</v>
      </c>
      <c r="B35" s="42"/>
      <c r="C35" s="42"/>
      <c r="D35" s="42"/>
      <c r="E35" s="42"/>
      <c r="F35" s="42"/>
      <c r="G35" s="42"/>
      <c r="H35" s="42"/>
      <c r="I35" s="42"/>
    </row>
    <row r="36" spans="1:9" s="45" customFormat="1" ht="31.5" customHeight="1" x14ac:dyDescent="0.15">
      <c r="A36" s="152" t="s">
        <v>30</v>
      </c>
      <c r="B36" s="152"/>
      <c r="C36" s="152"/>
      <c r="D36" s="152"/>
      <c r="E36" s="152"/>
      <c r="F36" s="152"/>
      <c r="G36" s="152"/>
      <c r="H36" s="152"/>
      <c r="I36" s="129"/>
    </row>
    <row r="37" spans="1:9" s="45" customFormat="1" ht="27.75" customHeight="1" x14ac:dyDescent="0.15">
      <c r="A37" s="44" t="s">
        <v>18</v>
      </c>
      <c r="B37" s="186"/>
      <c r="C37" s="187"/>
      <c r="D37" s="9" t="str">
        <f>TEXT(B37,"aaa曜日")</f>
        <v>土曜日</v>
      </c>
    </row>
    <row r="38" spans="1:9" ht="9.75" customHeight="1" x14ac:dyDescent="0.25">
      <c r="A38" s="147"/>
      <c r="B38" s="147"/>
      <c r="C38" s="147"/>
      <c r="D38" s="147"/>
      <c r="E38" s="147"/>
      <c r="F38" s="147"/>
      <c r="G38" s="147"/>
      <c r="H38" s="147"/>
      <c r="I38" s="6"/>
    </row>
    <row r="39" spans="1:9" ht="9.75" customHeight="1" x14ac:dyDescent="0.25"/>
    <row r="40" spans="1:9" s="47" customFormat="1" ht="16.5" x14ac:dyDescent="0.25">
      <c r="A40" s="46" t="s">
        <v>3</v>
      </c>
      <c r="H40" s="48" t="s">
        <v>8</v>
      </c>
      <c r="I40" s="48"/>
    </row>
    <row r="41" spans="1:9" ht="20.100000000000001" customHeight="1" x14ac:dyDescent="0.3">
      <c r="A41" s="148" t="s">
        <v>4</v>
      </c>
      <c r="B41" s="148"/>
      <c r="C41" s="148"/>
      <c r="D41" s="148"/>
      <c r="E41" s="148"/>
      <c r="F41" s="148"/>
      <c r="G41" s="148"/>
      <c r="H41" s="149"/>
      <c r="I41" s="49"/>
    </row>
    <row r="42" spans="1:9" x14ac:dyDescent="0.25">
      <c r="A42" s="134" t="s">
        <v>9</v>
      </c>
      <c r="B42" s="134"/>
      <c r="C42" s="134"/>
      <c r="D42" s="134"/>
      <c r="E42" s="134"/>
      <c r="F42" s="134"/>
      <c r="G42" s="134"/>
      <c r="H42" s="136" t="s">
        <v>34</v>
      </c>
      <c r="I42" s="50"/>
    </row>
    <row r="43" spans="1:9" ht="15.75" customHeight="1" x14ac:dyDescent="0.25">
      <c r="A43" s="135" t="s">
        <v>5</v>
      </c>
      <c r="B43" s="135"/>
      <c r="C43" s="135"/>
      <c r="D43" s="135"/>
      <c r="E43" s="135"/>
      <c r="F43" s="135"/>
      <c r="G43" s="135"/>
      <c r="H43" s="137"/>
      <c r="I43" s="51"/>
    </row>
    <row r="45" spans="1:9" x14ac:dyDescent="0.25">
      <c r="H45" s="8"/>
      <c r="I45" s="8"/>
    </row>
  </sheetData>
  <sheetProtection algorithmName="SHA-512" hashValue="eUMUp8BDCxb0myhm4cw1C5LkkCpHRJBfQLzepiaE/LXYic1uoIz2bX5SGMiKSFyqV/klKf8B8OgVWuDOfj4zgQ==" saltValue="ZbkRgOCbxDIUc0RHChL7Lg==" spinCount="100000" sheet="1" objects="1" scenarios="1"/>
  <dataConsolidate/>
  <mergeCells count="38">
    <mergeCell ref="B7:C7"/>
    <mergeCell ref="B37:C37"/>
    <mergeCell ref="B16:D16"/>
    <mergeCell ref="B24:F24"/>
    <mergeCell ref="B17:D17"/>
    <mergeCell ref="B29:D29"/>
    <mergeCell ref="F11:H11"/>
    <mergeCell ref="D9:H9"/>
    <mergeCell ref="B15:D15"/>
    <mergeCell ref="A2:H2"/>
    <mergeCell ref="B25:F25"/>
    <mergeCell ref="B20:D20"/>
    <mergeCell ref="B21:D21"/>
    <mergeCell ref="B22:D22"/>
    <mergeCell ref="B23:D23"/>
    <mergeCell ref="A13:A26"/>
    <mergeCell ref="B18:D18"/>
    <mergeCell ref="B19:F19"/>
    <mergeCell ref="B10:H10"/>
    <mergeCell ref="B12:E12"/>
    <mergeCell ref="B14:D14"/>
    <mergeCell ref="A4:H4"/>
    <mergeCell ref="B11:D11"/>
    <mergeCell ref="B8:F8"/>
    <mergeCell ref="B13:D13"/>
    <mergeCell ref="A42:G42"/>
    <mergeCell ref="A43:G43"/>
    <mergeCell ref="H42:H43"/>
    <mergeCell ref="B26:F26"/>
    <mergeCell ref="B28:H28"/>
    <mergeCell ref="A27:A29"/>
    <mergeCell ref="A38:H38"/>
    <mergeCell ref="A41:H41"/>
    <mergeCell ref="A30:H30"/>
    <mergeCell ref="A36:H36"/>
    <mergeCell ref="A32:H32"/>
    <mergeCell ref="A33:H33"/>
    <mergeCell ref="A34:H34"/>
  </mergeCells>
  <phoneticPr fontId="2"/>
  <conditionalFormatting sqref="B7:C7 B8:F8 H8 C9 B10:H10 B11:D11 F11:H11 B14:D18 B20:D23 B37:C37">
    <cfRule type="containsBlanks" dxfId="5" priority="2">
      <formula>LEN(TRIM(B7))=0</formula>
    </cfRule>
  </conditionalFormatting>
  <conditionalFormatting sqref="B7:C7">
    <cfRule type="containsBlanks" dxfId="4" priority="3">
      <formula>LEN(TRIM(B7))=0</formula>
    </cfRule>
  </conditionalFormatting>
  <conditionalFormatting sqref="G14:G18 G20:G23 B29:E29">
    <cfRule type="containsBlanks" dxfId="3" priority="1">
      <formula>LEN(TRIM(B14))=0</formula>
    </cfRule>
  </conditionalFormatting>
  <printOptions horizontalCentered="1" verticalCentered="1"/>
  <pageMargins left="0.23622047244094491" right="0.23622047244094491" top="0.19685039370078741" bottom="0.19685039370078741"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9929BB-85FE-42A5-9C84-27EFC9412912}">
          <x14:formula1>
            <xm:f>Sheet1!$A$30:$A$35</xm:f>
          </x14:formula1>
          <xm:sqref>B29:D29</xm:sqref>
        </x14:dataValidation>
        <x14:dataValidation type="list" allowBlank="1" showInputMessage="1" showErrorMessage="1" xr:uid="{2441B1D4-0351-4F8A-8EDF-102F7905702A}">
          <x14:formula1>
            <xm:f>Sheet1!$A$1:$A$19</xm:f>
          </x14:formula1>
          <xm:sqref>B14:D18</xm:sqref>
        </x14:dataValidation>
        <x14:dataValidation type="list" allowBlank="1" showInputMessage="1" showErrorMessage="1" xr:uid="{E0C1EF57-651C-47AD-8328-198C6C4F3ADB}">
          <x14:formula1>
            <xm:f>Sheet1!$A$21:$A$27</xm:f>
          </x14:formula1>
          <xm:sqref>B20:D23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4397-FEFD-4F38-94E9-8A86C29A8796}">
  <sheetPr>
    <tabColor rgb="FF92D050"/>
  </sheetPr>
  <dimension ref="A1:I37"/>
  <sheetViews>
    <sheetView showZeros="0" zoomScaleNormal="100" zoomScaleSheetLayoutView="100" workbookViewId="0">
      <selection activeCell="A2" sqref="A2:H2"/>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133" t="s">
        <v>154</v>
      </c>
      <c r="H1" s="128">
        <v>2025.07</v>
      </c>
    </row>
    <row r="2" spans="1:9" ht="28.5" x14ac:dyDescent="0.25">
      <c r="A2" s="154" t="s">
        <v>140</v>
      </c>
      <c r="B2" s="154"/>
      <c r="C2" s="154"/>
      <c r="D2" s="154"/>
      <c r="E2" s="154"/>
      <c r="F2" s="154"/>
      <c r="G2" s="154"/>
      <c r="H2" s="154"/>
      <c r="I2" s="3"/>
    </row>
    <row r="3" spans="1:9" ht="10.5" customHeight="1" x14ac:dyDescent="0.25">
      <c r="A3" s="5"/>
    </row>
    <row r="4" spans="1:9" ht="18" customHeight="1" x14ac:dyDescent="0.25">
      <c r="A4" s="175" t="s">
        <v>13</v>
      </c>
      <c r="B4" s="175"/>
      <c r="C4" s="175"/>
      <c r="D4" s="175"/>
      <c r="E4" s="175"/>
      <c r="F4" s="175"/>
      <c r="G4" s="175"/>
      <c r="H4" s="175"/>
      <c r="I4" s="6"/>
    </row>
    <row r="5" spans="1:9" ht="19.5" x14ac:dyDescent="0.3">
      <c r="A5" s="7" t="s">
        <v>147</v>
      </c>
      <c r="C5" s="130"/>
      <c r="D5" s="4" t="s">
        <v>149</v>
      </c>
      <c r="E5" s="131" t="s">
        <v>148</v>
      </c>
    </row>
    <row r="6" spans="1:9" ht="31.5" customHeight="1" x14ac:dyDescent="0.25"/>
    <row r="7" spans="1:9" s="8" customFormat="1" ht="19.5" x14ac:dyDescent="0.15">
      <c r="A7" s="34" t="s">
        <v>1</v>
      </c>
      <c r="B7" s="184"/>
      <c r="C7" s="185"/>
      <c r="D7" s="9" t="str">
        <f>TEXT(B7,"aaa曜日")</f>
        <v>土曜日</v>
      </c>
    </row>
    <row r="8" spans="1:9" ht="28.5" customHeight="1" x14ac:dyDescent="0.25">
      <c r="A8" s="34" t="s">
        <v>11</v>
      </c>
      <c r="B8" s="179"/>
      <c r="C8" s="180"/>
      <c r="D8" s="180"/>
      <c r="E8" s="180"/>
      <c r="F8" s="181"/>
      <c r="G8" s="10" t="s">
        <v>19</v>
      </c>
      <c r="H8" s="88"/>
    </row>
    <row r="9" spans="1:9" ht="19.5" x14ac:dyDescent="0.25">
      <c r="A9" s="11" t="s">
        <v>14</v>
      </c>
      <c r="B9" s="12" t="s">
        <v>12</v>
      </c>
      <c r="C9" s="127"/>
      <c r="D9" s="195"/>
      <c r="E9" s="195"/>
      <c r="F9" s="195"/>
      <c r="G9" s="195"/>
      <c r="H9" s="196"/>
    </row>
    <row r="10" spans="1:9" ht="30.75" customHeight="1" x14ac:dyDescent="0.25">
      <c r="A10" s="13" t="s">
        <v>15</v>
      </c>
      <c r="B10" s="168"/>
      <c r="C10" s="169"/>
      <c r="D10" s="169"/>
      <c r="E10" s="169"/>
      <c r="F10" s="169"/>
      <c r="G10" s="169"/>
      <c r="H10" s="170"/>
      <c r="I10" s="14"/>
    </row>
    <row r="11" spans="1:9" s="8" customFormat="1" ht="23.25" customHeight="1" x14ac:dyDescent="0.15">
      <c r="A11" s="34" t="s">
        <v>2</v>
      </c>
      <c r="B11" s="176"/>
      <c r="C11" s="177"/>
      <c r="D11" s="178"/>
      <c r="E11" s="34" t="s">
        <v>150</v>
      </c>
      <c r="F11" s="176"/>
      <c r="G11" s="177"/>
      <c r="H11" s="178"/>
      <c r="I11" s="6"/>
    </row>
    <row r="12" spans="1:9" s="8" customFormat="1" ht="12" customHeight="1" x14ac:dyDescent="0.15">
      <c r="A12" s="15"/>
      <c r="B12" s="171"/>
      <c r="C12" s="171"/>
      <c r="D12" s="171"/>
      <c r="E12" s="171"/>
      <c r="F12" s="15"/>
      <c r="G12" s="15"/>
      <c r="H12" s="16"/>
    </row>
    <row r="13" spans="1:9" ht="19.5" customHeight="1" x14ac:dyDescent="0.25">
      <c r="A13" s="159" t="s">
        <v>7</v>
      </c>
      <c r="B13" s="182" t="s">
        <v>22</v>
      </c>
      <c r="C13" s="183"/>
      <c r="D13" s="183"/>
      <c r="E13" s="17" t="s">
        <v>6</v>
      </c>
      <c r="F13" s="18"/>
      <c r="G13" s="19" t="s">
        <v>23</v>
      </c>
      <c r="H13" s="20" t="s">
        <v>10</v>
      </c>
      <c r="I13" s="6"/>
    </row>
    <row r="14" spans="1:9" ht="21" customHeight="1" x14ac:dyDescent="0.25">
      <c r="A14" s="160"/>
      <c r="B14" s="172" t="s">
        <v>24</v>
      </c>
      <c r="C14" s="173"/>
      <c r="D14" s="174"/>
      <c r="E14" s="116">
        <f>IFERROR(VLOOKUP(B14,Sheet1!A1:B19,2,FALSE),"")</f>
        <v>0</v>
      </c>
      <c r="F14" s="117" t="s">
        <v>21</v>
      </c>
      <c r="G14" s="78"/>
      <c r="H14" s="81">
        <f>IFERROR((E14*G14),"")</f>
        <v>0</v>
      </c>
      <c r="I14" s="22"/>
    </row>
    <row r="15" spans="1:9" ht="21" customHeight="1" x14ac:dyDescent="0.25">
      <c r="A15" s="160"/>
      <c r="B15" s="172" t="s">
        <v>24</v>
      </c>
      <c r="C15" s="173"/>
      <c r="D15" s="174"/>
      <c r="E15" s="118" t="str">
        <f>IFERROR(VLOOKUP(B15,Sheet1!A2:B20,2,FALSE),"")</f>
        <v/>
      </c>
      <c r="F15" s="119" t="s">
        <v>21</v>
      </c>
      <c r="G15" s="79"/>
      <c r="H15" s="82" t="str">
        <f t="shared" ref="H15:H18" si="0">IFERROR((E15*G15),"")</f>
        <v/>
      </c>
      <c r="I15" s="22"/>
    </row>
    <row r="16" spans="1:9" ht="21" customHeight="1" x14ac:dyDescent="0.25">
      <c r="A16" s="160"/>
      <c r="B16" s="172" t="s">
        <v>24</v>
      </c>
      <c r="C16" s="173"/>
      <c r="D16" s="174"/>
      <c r="E16" s="118" t="str">
        <f>IFERROR(VLOOKUP(B16,Sheet1!A3:B21,2,FALSE),"")</f>
        <v/>
      </c>
      <c r="F16" s="119" t="s">
        <v>21</v>
      </c>
      <c r="G16" s="79"/>
      <c r="H16" s="82" t="str">
        <f t="shared" si="0"/>
        <v/>
      </c>
      <c r="I16" s="22"/>
    </row>
    <row r="17" spans="1:9" ht="21" customHeight="1" x14ac:dyDescent="0.25">
      <c r="A17" s="160"/>
      <c r="B17" s="172" t="s">
        <v>24</v>
      </c>
      <c r="C17" s="173"/>
      <c r="D17" s="174"/>
      <c r="E17" s="118" t="str">
        <f>IFERROR(VLOOKUP(B17,Sheet1!A4:B22,2,FALSE),"")</f>
        <v/>
      </c>
      <c r="F17" s="119" t="s">
        <v>21</v>
      </c>
      <c r="G17" s="79"/>
      <c r="H17" s="82" t="str">
        <f t="shared" si="0"/>
        <v/>
      </c>
      <c r="I17" s="22"/>
    </row>
    <row r="18" spans="1:9" ht="21" customHeight="1" thickBot="1" x14ac:dyDescent="0.3">
      <c r="A18" s="160"/>
      <c r="B18" s="172" t="s">
        <v>24</v>
      </c>
      <c r="C18" s="173"/>
      <c r="D18" s="174"/>
      <c r="E18" s="120" t="str">
        <f>IFERROR(VLOOKUP(B18,Sheet1!A5:B23,2,FALSE),"")</f>
        <v/>
      </c>
      <c r="F18" s="121" t="s">
        <v>21</v>
      </c>
      <c r="G18" s="80"/>
      <c r="H18" s="83" t="str">
        <f t="shared" si="0"/>
        <v/>
      </c>
      <c r="I18" s="22"/>
    </row>
    <row r="19" spans="1:9" ht="21" customHeight="1" thickBot="1" x14ac:dyDescent="0.3">
      <c r="A19" s="161"/>
      <c r="B19" s="166" t="s">
        <v>29</v>
      </c>
      <c r="C19" s="167"/>
      <c r="D19" s="167"/>
      <c r="E19" s="167"/>
      <c r="F19" s="167"/>
      <c r="G19" s="122">
        <f>SUM(G14:G18)</f>
        <v>0</v>
      </c>
      <c r="H19" s="123">
        <f>SUM(H14:H18)</f>
        <v>0</v>
      </c>
      <c r="I19" s="22"/>
    </row>
    <row r="20" spans="1:9" ht="21" customHeight="1" x14ac:dyDescent="0.25">
      <c r="A20" s="160"/>
      <c r="B20" s="157" t="s">
        <v>25</v>
      </c>
      <c r="C20" s="158"/>
      <c r="D20" s="158"/>
      <c r="E20" s="118">
        <f>IFERROR(VLOOKUP(B20,Sheet1!A21:B27,2,FALSE),"")</f>
        <v>0</v>
      </c>
      <c r="F20" s="124" t="s">
        <v>21</v>
      </c>
      <c r="G20" s="84"/>
      <c r="H20" s="85">
        <f>IFERROR((E20*G20),"")</f>
        <v>0</v>
      </c>
      <c r="I20" s="27"/>
    </row>
    <row r="21" spans="1:9" ht="21" customHeight="1" x14ac:dyDescent="0.25">
      <c r="A21" s="160"/>
      <c r="B21" s="157" t="s">
        <v>25</v>
      </c>
      <c r="C21" s="158"/>
      <c r="D21" s="158"/>
      <c r="E21" s="118" t="str">
        <f>IFERROR(VLOOKUP(B21,Sheet1!A22:B28,2,FALSE),"")</f>
        <v/>
      </c>
      <c r="F21" s="119" t="s">
        <v>21</v>
      </c>
      <c r="G21" s="79"/>
      <c r="H21" s="85" t="str">
        <f t="shared" ref="H21:H23" si="1">IFERROR((E21*G21),"")</f>
        <v/>
      </c>
      <c r="I21" s="27"/>
    </row>
    <row r="22" spans="1:9" ht="21" customHeight="1" x14ac:dyDescent="0.25">
      <c r="A22" s="160"/>
      <c r="B22" s="157" t="s">
        <v>25</v>
      </c>
      <c r="C22" s="158"/>
      <c r="D22" s="158"/>
      <c r="E22" s="118" t="str">
        <f>IFERROR(VLOOKUP(B22,Sheet1!A23:B29,2,FALSE),"")</f>
        <v/>
      </c>
      <c r="F22" s="119" t="s">
        <v>21</v>
      </c>
      <c r="G22" s="79"/>
      <c r="H22" s="85" t="str">
        <f t="shared" si="1"/>
        <v/>
      </c>
      <c r="I22" s="27"/>
    </row>
    <row r="23" spans="1:9" ht="21" customHeight="1" thickBot="1" x14ac:dyDescent="0.3">
      <c r="A23" s="160"/>
      <c r="B23" s="157" t="s">
        <v>25</v>
      </c>
      <c r="C23" s="158"/>
      <c r="D23" s="158"/>
      <c r="E23" s="118" t="str">
        <f>IFERROR(VLOOKUP(B23,Sheet1!A24:B30,2,FALSE),"")</f>
        <v/>
      </c>
      <c r="F23" s="121" t="s">
        <v>21</v>
      </c>
      <c r="G23" s="80"/>
      <c r="H23" s="85" t="str">
        <f t="shared" si="1"/>
        <v/>
      </c>
      <c r="I23" s="27"/>
    </row>
    <row r="24" spans="1:9" ht="21" customHeight="1" thickBot="1" x14ac:dyDescent="0.3">
      <c r="A24" s="161"/>
      <c r="B24" s="191" t="s">
        <v>28</v>
      </c>
      <c r="C24" s="192"/>
      <c r="D24" s="192"/>
      <c r="E24" s="192"/>
      <c r="F24" s="192"/>
      <c r="G24" s="28">
        <f>SUM(G20:G23)</f>
        <v>0</v>
      </c>
      <c r="H24" s="86">
        <f>SUM(H20:H23)</f>
        <v>0</v>
      </c>
      <c r="I24" s="22"/>
    </row>
    <row r="25" spans="1:9" ht="21" customHeight="1" thickTop="1" thickBot="1" x14ac:dyDescent="0.3">
      <c r="A25" s="161"/>
      <c r="B25" s="155" t="s">
        <v>27</v>
      </c>
      <c r="C25" s="156"/>
      <c r="D25" s="156"/>
      <c r="E25" s="156"/>
      <c r="F25" s="156"/>
      <c r="G25" s="52">
        <f>G19+G24</f>
        <v>0</v>
      </c>
      <c r="H25" s="87">
        <f>H19+H24</f>
        <v>0</v>
      </c>
      <c r="I25" s="29"/>
    </row>
    <row r="26" spans="1:9" ht="21.75" thickBot="1" x14ac:dyDescent="0.3">
      <c r="A26" s="162"/>
      <c r="B26" s="138"/>
      <c r="C26" s="139"/>
      <c r="D26" s="139"/>
      <c r="E26" s="139"/>
      <c r="F26" s="140"/>
      <c r="G26" s="30" t="s">
        <v>31</v>
      </c>
      <c r="H26" s="56" t="str">
        <f>IF(OR(H19&gt;=50000,H24&gt;=100000,),"0","500円")</f>
        <v>500円</v>
      </c>
      <c r="I26" s="31"/>
    </row>
    <row r="27" spans="1:9" ht="18.75" customHeight="1" x14ac:dyDescent="0.25">
      <c r="A27" s="144"/>
      <c r="B27" s="106" t="s">
        <v>116</v>
      </c>
      <c r="C27" s="8"/>
      <c r="D27" s="8"/>
      <c r="E27" s="8"/>
      <c r="F27" s="8"/>
      <c r="G27" s="8"/>
      <c r="H27" s="32"/>
      <c r="I27" s="8"/>
    </row>
    <row r="28" spans="1:9" ht="58.5" customHeight="1" x14ac:dyDescent="0.25">
      <c r="A28" s="145"/>
      <c r="B28" s="141"/>
      <c r="C28" s="142"/>
      <c r="D28" s="142"/>
      <c r="E28" s="142"/>
      <c r="F28" s="142"/>
      <c r="G28" s="142"/>
      <c r="H28" s="143"/>
      <c r="I28" s="33"/>
    </row>
    <row r="29" spans="1:9" ht="20.25" customHeight="1" x14ac:dyDescent="0.25">
      <c r="A29" s="146"/>
      <c r="B29" s="193" t="s">
        <v>66</v>
      </c>
      <c r="C29" s="194"/>
      <c r="D29" s="194"/>
      <c r="E29" s="54"/>
      <c r="F29" s="54" t="s">
        <v>32</v>
      </c>
      <c r="G29" s="53" t="s">
        <v>33</v>
      </c>
      <c r="H29" s="57">
        <f>IF(E29-G25&gt;=0,(E29-G25)*5,0)</f>
        <v>0</v>
      </c>
    </row>
    <row r="30" spans="1:9" ht="19.5" x14ac:dyDescent="0.25">
      <c r="A30" s="150" t="s">
        <v>16</v>
      </c>
      <c r="B30" s="150"/>
      <c r="C30" s="150"/>
      <c r="D30" s="150"/>
      <c r="E30" s="150"/>
      <c r="F30" s="150"/>
      <c r="G30" s="151"/>
      <c r="H30" s="151"/>
      <c r="I30" s="35"/>
    </row>
    <row r="31" spans="1:9" ht="19.5" x14ac:dyDescent="0.25">
      <c r="A31" s="36" t="s">
        <v>144</v>
      </c>
      <c r="B31" s="37"/>
      <c r="C31" s="37"/>
      <c r="D31" s="37"/>
      <c r="E31" s="37"/>
      <c r="F31" s="37"/>
      <c r="G31" s="37"/>
      <c r="H31" s="37"/>
      <c r="I31" s="37"/>
    </row>
    <row r="32" spans="1:9" x14ac:dyDescent="0.25">
      <c r="A32" s="153" t="s">
        <v>141</v>
      </c>
      <c r="B32" s="153"/>
      <c r="C32" s="153"/>
      <c r="D32" s="153"/>
      <c r="E32" s="153"/>
      <c r="F32" s="153"/>
      <c r="G32" s="153"/>
      <c r="H32" s="153"/>
    </row>
    <row r="33" spans="1:9" x14ac:dyDescent="0.25">
      <c r="A33" s="153" t="s">
        <v>142</v>
      </c>
      <c r="B33" s="153"/>
      <c r="C33" s="153"/>
      <c r="D33" s="153"/>
      <c r="E33" s="153"/>
      <c r="F33" s="153"/>
      <c r="G33" s="153"/>
      <c r="H33" s="153"/>
    </row>
    <row r="34" spans="1:9" x14ac:dyDescent="0.25">
      <c r="A34" s="153" t="s">
        <v>143</v>
      </c>
      <c r="B34" s="153"/>
      <c r="C34" s="153"/>
      <c r="D34" s="153"/>
      <c r="E34" s="153"/>
      <c r="F34" s="153"/>
      <c r="G34" s="153"/>
      <c r="H34" s="153"/>
    </row>
    <row r="35" spans="1:9" s="8" customFormat="1" ht="24" x14ac:dyDescent="0.15">
      <c r="A35" s="41" t="s">
        <v>17</v>
      </c>
      <c r="B35" s="42"/>
      <c r="C35" s="42"/>
      <c r="D35" s="42"/>
      <c r="E35" s="42"/>
      <c r="F35" s="42"/>
      <c r="G35" s="42"/>
      <c r="H35" s="42"/>
      <c r="I35" s="42"/>
    </row>
    <row r="36" spans="1:9" s="45" customFormat="1" ht="31.5" customHeight="1" x14ac:dyDescent="0.15">
      <c r="A36" s="152" t="s">
        <v>30</v>
      </c>
      <c r="B36" s="152"/>
      <c r="C36" s="152"/>
      <c r="D36" s="152"/>
      <c r="E36" s="152"/>
      <c r="F36" s="152"/>
      <c r="G36" s="152"/>
      <c r="H36" s="152"/>
      <c r="I36" s="129"/>
    </row>
    <row r="37" spans="1:9" s="45" customFormat="1" ht="27.75" customHeight="1" x14ac:dyDescent="0.15">
      <c r="A37" s="44" t="s">
        <v>18</v>
      </c>
      <c r="B37" s="186"/>
      <c r="C37" s="187"/>
      <c r="D37" s="9" t="str">
        <f>TEXT(B37,"aaa曜日")</f>
        <v>土曜日</v>
      </c>
    </row>
  </sheetData>
  <sheetProtection algorithmName="SHA-512" hashValue="4pKVrDmBlGf7qunrs8OQDW2sOukJI/Gz4YWnJUNaMhEagbRoPcEeMfAWOf9UZq+wyiwjZgg38jYnvNT3t199fQ==" saltValue="rLYspQgY4SsL8wGaV/FYRA==" spinCount="100000" sheet="1" objects="1" scenarios="1"/>
  <dataConsolidate/>
  <mergeCells count="33">
    <mergeCell ref="B10:H10"/>
    <mergeCell ref="A2:H2"/>
    <mergeCell ref="A4:H4"/>
    <mergeCell ref="B7:C7"/>
    <mergeCell ref="B8:F8"/>
    <mergeCell ref="D9:H9"/>
    <mergeCell ref="B11:D11"/>
    <mergeCell ref="F11:H11"/>
    <mergeCell ref="B12:E12"/>
    <mergeCell ref="A13:A26"/>
    <mergeCell ref="B13:D13"/>
    <mergeCell ref="B14:D14"/>
    <mergeCell ref="B15:D15"/>
    <mergeCell ref="B16:D16"/>
    <mergeCell ref="B17:D17"/>
    <mergeCell ref="B18:D18"/>
    <mergeCell ref="A30:H30"/>
    <mergeCell ref="B19:F19"/>
    <mergeCell ref="B20:D20"/>
    <mergeCell ref="B21:D21"/>
    <mergeCell ref="B22:D22"/>
    <mergeCell ref="B23:D23"/>
    <mergeCell ref="B24:F24"/>
    <mergeCell ref="B25:F25"/>
    <mergeCell ref="B26:F26"/>
    <mergeCell ref="A27:A29"/>
    <mergeCell ref="B28:H28"/>
    <mergeCell ref="B29:D29"/>
    <mergeCell ref="A32:H32"/>
    <mergeCell ref="A33:H33"/>
    <mergeCell ref="A34:H34"/>
    <mergeCell ref="A36:H36"/>
    <mergeCell ref="B37:C37"/>
  </mergeCells>
  <phoneticPr fontId="2"/>
  <conditionalFormatting sqref="B7:C7 B8:F8 H8 C9 B10:H10 B11:D11 F11:H11 B14:D18 B20:D23 B37:C37">
    <cfRule type="containsBlanks" dxfId="2" priority="2">
      <formula>LEN(TRIM(B7))=0</formula>
    </cfRule>
  </conditionalFormatting>
  <conditionalFormatting sqref="B7:C7">
    <cfRule type="containsBlanks" dxfId="1" priority="3">
      <formula>LEN(TRIM(B7))=0</formula>
    </cfRule>
  </conditionalFormatting>
  <conditionalFormatting sqref="G14:G18 G20:G23 B29:E29">
    <cfRule type="containsBlanks" dxfId="0" priority="1">
      <formula>LEN(TRIM(B14))=0</formula>
    </cfRule>
  </conditionalFormatting>
  <hyperlinks>
    <hyperlink ref="E5" r:id="rId1" xr:uid="{A3A417E2-0412-43AC-B0B7-F07F06BD2344}"/>
  </hyperlinks>
  <printOptions horizontalCentered="1" verticalCentered="1"/>
  <pageMargins left="0.23622047244094491" right="0.23622047244094491" top="0.19685039370078741" bottom="0.19685039370078741" header="0.31496062992125984" footer="0.31496062992125984"/>
  <pageSetup paperSize="9" orientation="portrait" blackAndWhite="1" r:id="rId2"/>
  <headerFooter alignWithMargins="0"/>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5753362-767F-4916-9B9D-4ECE4F5DC263}">
          <x14:formula1>
            <xm:f>Sheet1!$A$30:$A$35</xm:f>
          </x14:formula1>
          <xm:sqref>B29:D29</xm:sqref>
        </x14:dataValidation>
        <x14:dataValidation type="list" allowBlank="1" showInputMessage="1" showErrorMessage="1" xr:uid="{5B8E823B-54D2-44A0-B0A7-91F0C827A58B}">
          <x14:formula1>
            <xm:f>Sheet1!$A$21:$A$27</xm:f>
          </x14:formula1>
          <xm:sqref>B20:D23</xm:sqref>
        </x14:dataValidation>
        <x14:dataValidation type="list" allowBlank="1" showInputMessage="1" showErrorMessage="1" xr:uid="{D43B56B2-BCC8-4704-BC1D-B2BEF83DAC63}">
          <x14:formula1>
            <xm:f>Sheet1!$A$1:$A$19</xm:f>
          </x14:formula1>
          <xm:sqref>B14:D18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I44"/>
  <sheetViews>
    <sheetView showZeros="0" zoomScaleNormal="100" zoomScaleSheetLayoutView="100" workbookViewId="0">
      <selection activeCell="A31" sqref="A31"/>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225" t="s">
        <v>140</v>
      </c>
      <c r="B1" s="225"/>
      <c r="C1" s="225"/>
      <c r="D1" s="225"/>
      <c r="E1" s="225"/>
      <c r="F1" s="225"/>
      <c r="G1" s="225"/>
      <c r="H1" s="225"/>
      <c r="I1" s="3"/>
    </row>
    <row r="2" spans="1:9" ht="12" customHeight="1" x14ac:dyDescent="0.25">
      <c r="A2" s="5"/>
    </row>
    <row r="3" spans="1:9" ht="18" customHeight="1" x14ac:dyDescent="0.25">
      <c r="A3" s="175" t="s">
        <v>13</v>
      </c>
      <c r="B3" s="175"/>
      <c r="C3" s="175"/>
      <c r="D3" s="175"/>
      <c r="E3" s="175"/>
      <c r="F3" s="175"/>
      <c r="G3" s="175"/>
      <c r="H3" s="175"/>
      <c r="I3" s="6"/>
    </row>
    <row r="4" spans="1:9" ht="19.5" x14ac:dyDescent="0.25">
      <c r="A4" s="7" t="s">
        <v>0</v>
      </c>
    </row>
    <row r="5" spans="1:9" ht="10.5" customHeight="1" x14ac:dyDescent="0.25"/>
    <row r="6" spans="1:9" s="8" customFormat="1" ht="19.5" x14ac:dyDescent="0.15">
      <c r="A6" s="34" t="s">
        <v>1</v>
      </c>
      <c r="B6" s="226">
        <v>42464</v>
      </c>
      <c r="C6" s="227"/>
      <c r="D6" s="9" t="str">
        <f>TEXT(B6,"aaa曜日")</f>
        <v>月曜日</v>
      </c>
    </row>
    <row r="7" spans="1:9" ht="28.5" customHeight="1" x14ac:dyDescent="0.25">
      <c r="A7" s="34" t="s">
        <v>11</v>
      </c>
      <c r="B7" s="228" t="s">
        <v>35</v>
      </c>
      <c r="C7" s="229"/>
      <c r="D7" s="229"/>
      <c r="E7" s="229"/>
      <c r="F7" s="230"/>
      <c r="G7" s="10" t="s">
        <v>19</v>
      </c>
      <c r="H7" s="70" t="s">
        <v>36</v>
      </c>
    </row>
    <row r="8" spans="1:9" ht="19.5" x14ac:dyDescent="0.25">
      <c r="A8" s="11" t="s">
        <v>14</v>
      </c>
      <c r="B8" s="12" t="s">
        <v>12</v>
      </c>
      <c r="C8" s="71" t="s">
        <v>37</v>
      </c>
      <c r="D8" s="195"/>
      <c r="E8" s="195"/>
      <c r="F8" s="195"/>
      <c r="G8" s="195"/>
      <c r="H8" s="196"/>
    </row>
    <row r="9" spans="1:9" ht="30.75" customHeight="1" x14ac:dyDescent="0.25">
      <c r="A9" s="13" t="s">
        <v>15</v>
      </c>
      <c r="B9" s="222" t="s">
        <v>38</v>
      </c>
      <c r="C9" s="223"/>
      <c r="D9" s="223"/>
      <c r="E9" s="223"/>
      <c r="F9" s="223"/>
      <c r="G9" s="223"/>
      <c r="H9" s="224"/>
      <c r="I9" s="14"/>
    </row>
    <row r="10" spans="1:9" s="8" customFormat="1" ht="23.25" customHeight="1" x14ac:dyDescent="0.15">
      <c r="A10" s="34" t="s">
        <v>2</v>
      </c>
      <c r="B10" s="207" t="s">
        <v>39</v>
      </c>
      <c r="C10" s="208"/>
      <c r="D10" s="209"/>
      <c r="E10" s="34" t="s">
        <v>20</v>
      </c>
      <c r="F10" s="207" t="s">
        <v>39</v>
      </c>
      <c r="G10" s="208"/>
      <c r="H10" s="209"/>
      <c r="I10" s="6"/>
    </row>
    <row r="11" spans="1:9" s="8" customFormat="1" ht="12" customHeight="1" x14ac:dyDescent="0.15">
      <c r="A11" s="15"/>
      <c r="B11" s="171"/>
      <c r="C11" s="171"/>
      <c r="D11" s="171"/>
      <c r="E11" s="171"/>
      <c r="F11" s="15"/>
      <c r="G11" s="15"/>
      <c r="H11" s="16"/>
    </row>
    <row r="12" spans="1:9" ht="19.5" customHeight="1" x14ac:dyDescent="0.25">
      <c r="A12" s="159" t="s">
        <v>7</v>
      </c>
      <c r="B12" s="182" t="s">
        <v>22</v>
      </c>
      <c r="C12" s="183"/>
      <c r="D12" s="183"/>
      <c r="E12" s="17" t="s">
        <v>6</v>
      </c>
      <c r="F12" s="18"/>
      <c r="G12" s="19" t="s">
        <v>23</v>
      </c>
      <c r="H12" s="20" t="s">
        <v>10</v>
      </c>
      <c r="I12" s="6"/>
    </row>
    <row r="13" spans="1:9" ht="21" customHeight="1" x14ac:dyDescent="0.25">
      <c r="A13" s="160"/>
      <c r="B13" s="210" t="s">
        <v>40</v>
      </c>
      <c r="C13" s="211"/>
      <c r="D13" s="212"/>
      <c r="E13" s="66">
        <f>IF(B13="300円/500円/700円/1000円券",0,IF(B13="300円券　青空のおくりもの",330,IF(B13="500円券　ＱＵＯスマイル",530,IF(B13="500円券　ピンクのブーケ",530,IF(B13="500円券　富士山と花",530,IF(B13="500円券　マーガレット",530,IF(B13="500円券　茶畑空高く",530,IF(B13="700円券　リーフサークル",750,IF(B13="1000円券　ＱＵＯスマイルレッド",1040,IF(B13="1000円券　黄色い花束",1040,IF(B13="1000円券　富士山雲海",1040,IF(B13="1000円券　散歩道",1040,IF(B13="1000円券　花菜畑",1040,)))))))))))))</f>
        <v>530</v>
      </c>
      <c r="F13" s="21" t="s">
        <v>21</v>
      </c>
      <c r="G13" s="72">
        <v>5</v>
      </c>
      <c r="H13" s="58">
        <f>E13*G13</f>
        <v>2650</v>
      </c>
      <c r="I13" s="22"/>
    </row>
    <row r="14" spans="1:9" ht="21" customHeight="1" x14ac:dyDescent="0.25">
      <c r="A14" s="160"/>
      <c r="B14" s="213" t="s">
        <v>41</v>
      </c>
      <c r="C14" s="214"/>
      <c r="D14" s="215"/>
      <c r="E14" s="67">
        <f t="shared" ref="E14:E17" si="0">IF(B14="300円/500円/700円/1000円券",0,IF(B14="300円券　青空のおくりもの",330,IF(B14="500円券　ＱＵＯスマイル",530,IF(B14="500円券　ピンクのブーケ",530,IF(B14="500円券　富士山と花",530,IF(B14="500円券　マーガレット",530,IF(B14="500円券　茶畑空高く",530,IF(B14="700円券　リーフサークル",750,IF(B14="1000円券　ＱＵＯスマイルレッド",1040,IF(B14="1000円券　黄色い花束",1040,IF(B14="1000円券　富士山雲海",1040,IF(B14="1000円券　散歩道",1040,IF(B14="1000円券　花菜畑",1040,)))))))))))))</f>
        <v>530</v>
      </c>
      <c r="F14" s="23" t="s">
        <v>21</v>
      </c>
      <c r="G14" s="73">
        <v>5</v>
      </c>
      <c r="H14" s="59">
        <f t="shared" ref="H14:H17" si="1">E14*G14</f>
        <v>2650</v>
      </c>
      <c r="I14" s="22"/>
    </row>
    <row r="15" spans="1:9" ht="21" customHeight="1" x14ac:dyDescent="0.25">
      <c r="A15" s="160"/>
      <c r="B15" s="213" t="s">
        <v>42</v>
      </c>
      <c r="C15" s="214"/>
      <c r="D15" s="215"/>
      <c r="E15" s="67">
        <f t="shared" si="0"/>
        <v>1040</v>
      </c>
      <c r="F15" s="23" t="s">
        <v>21</v>
      </c>
      <c r="G15" s="73">
        <v>10</v>
      </c>
      <c r="H15" s="59">
        <f t="shared" si="1"/>
        <v>10400</v>
      </c>
      <c r="I15" s="22"/>
    </row>
    <row r="16" spans="1:9" ht="21" customHeight="1" x14ac:dyDescent="0.25">
      <c r="A16" s="160"/>
      <c r="B16" s="216" t="s">
        <v>24</v>
      </c>
      <c r="C16" s="217"/>
      <c r="D16" s="218"/>
      <c r="E16" s="67">
        <f t="shared" si="0"/>
        <v>0</v>
      </c>
      <c r="F16" s="23" t="s">
        <v>21</v>
      </c>
      <c r="G16" s="1">
        <v>0</v>
      </c>
      <c r="H16" s="59">
        <f t="shared" si="1"/>
        <v>0</v>
      </c>
      <c r="I16" s="22"/>
    </row>
    <row r="17" spans="1:9" ht="21" customHeight="1" thickBot="1" x14ac:dyDescent="0.3">
      <c r="A17" s="160"/>
      <c r="B17" s="219" t="s">
        <v>24</v>
      </c>
      <c r="C17" s="220"/>
      <c r="D17" s="221"/>
      <c r="E17" s="68">
        <f t="shared" si="0"/>
        <v>0</v>
      </c>
      <c r="F17" s="24" t="s">
        <v>21</v>
      </c>
      <c r="G17" s="2">
        <v>0</v>
      </c>
      <c r="H17" s="60">
        <f t="shared" si="1"/>
        <v>0</v>
      </c>
      <c r="I17" s="22"/>
    </row>
    <row r="18" spans="1:9" ht="21" customHeight="1" thickBot="1" x14ac:dyDescent="0.3">
      <c r="A18" s="161"/>
      <c r="B18" s="201" t="s">
        <v>29</v>
      </c>
      <c r="C18" s="202"/>
      <c r="D18" s="202"/>
      <c r="E18" s="202"/>
      <c r="F18" s="202"/>
      <c r="G18" s="25">
        <f>SUM(G13:G17)</f>
        <v>20</v>
      </c>
      <c r="H18" s="61">
        <f>SUM(H13:H17)</f>
        <v>15700</v>
      </c>
      <c r="I18" s="22"/>
    </row>
    <row r="19" spans="1:9" ht="21" customHeight="1" x14ac:dyDescent="0.25">
      <c r="A19" s="160"/>
      <c r="B19" s="203" t="s">
        <v>43</v>
      </c>
      <c r="C19" s="204"/>
      <c r="D19" s="204"/>
      <c r="E19" s="69">
        <f>IF(B19="2000円/3000円/5000円/10000円券",0,IF(B19="2000円券　黄色いカラー",2000,IF(B19="2000円券　朝もやの時",2000,IF(B19="2000円券　ピンクのバラ",2000,IF(B19="3000円券　新しい命",3000,IF(B19="3000円券　紅に燃える",3000,IF(B19="3000円券　しあわせのつぼみ",3000,IF(B19="5000円券　ローズブーケ",5000,IF(B19="5000円券　紅の山稜",5000,IF(B19="5000円券　スイトピー",5000,IF(B19="10000円券　富士と湖",10000,)))))))))))</f>
        <v>2000</v>
      </c>
      <c r="F19" s="26" t="s">
        <v>21</v>
      </c>
      <c r="G19" s="75">
        <v>3</v>
      </c>
      <c r="H19" s="62">
        <f>E19*G19</f>
        <v>6000</v>
      </c>
      <c r="I19" s="27"/>
    </row>
    <row r="20" spans="1:9" ht="21" customHeight="1" x14ac:dyDescent="0.25">
      <c r="A20" s="160"/>
      <c r="B20" s="203" t="s">
        <v>46</v>
      </c>
      <c r="C20" s="204"/>
      <c r="D20" s="204"/>
      <c r="E20" s="67">
        <f t="shared" ref="E20:E22" si="2">IF(B20="2000円/3000円/5000円/10000円券",0,IF(B20="2000円券　黄色いカラー",2000,IF(B20="2000円券　朝もやの時",2000,IF(B20="2000円券　ピンクのバラ",2000,IF(B20="3000円券　新しい命",3000,IF(B20="3000円券　紅に燃える",3000,IF(B20="3000円券　しあわせのつぼみ",3000,IF(B20="5000円券　ローズブーケ",5000,IF(B20="5000円券　紅の山稜",5000,IF(B20="5000円券　スイトピー",5000,IF(B20="10000円券　富士と湖",10000,)))))))))))</f>
        <v>5000</v>
      </c>
      <c r="F20" s="23" t="s">
        <v>21</v>
      </c>
      <c r="G20" s="76">
        <v>10</v>
      </c>
      <c r="H20" s="63">
        <f t="shared" ref="H20:H22" si="3">E20*G20</f>
        <v>50000</v>
      </c>
      <c r="I20" s="27"/>
    </row>
    <row r="21" spans="1:9" ht="21" customHeight="1" x14ac:dyDescent="0.25">
      <c r="A21" s="160"/>
      <c r="B21" s="203" t="s">
        <v>44</v>
      </c>
      <c r="C21" s="204"/>
      <c r="D21" s="204"/>
      <c r="E21" s="67">
        <f t="shared" si="2"/>
        <v>10000</v>
      </c>
      <c r="F21" s="23" t="s">
        <v>21</v>
      </c>
      <c r="G21" s="76">
        <v>2</v>
      </c>
      <c r="H21" s="63">
        <f t="shared" si="3"/>
        <v>20000</v>
      </c>
      <c r="I21" s="27"/>
    </row>
    <row r="22" spans="1:9" ht="21" customHeight="1" thickBot="1" x14ac:dyDescent="0.3">
      <c r="A22" s="160"/>
      <c r="B22" s="205" t="s">
        <v>25</v>
      </c>
      <c r="C22" s="206"/>
      <c r="D22" s="206"/>
      <c r="E22" s="68">
        <f t="shared" si="2"/>
        <v>0</v>
      </c>
      <c r="F22" s="24" t="s">
        <v>21</v>
      </c>
      <c r="G22" s="77">
        <v>0</v>
      </c>
      <c r="H22" s="64">
        <f t="shared" si="3"/>
        <v>0</v>
      </c>
      <c r="I22" s="27"/>
    </row>
    <row r="23" spans="1:9" ht="21" customHeight="1" thickBot="1" x14ac:dyDescent="0.3">
      <c r="A23" s="161"/>
      <c r="B23" s="191" t="s">
        <v>28</v>
      </c>
      <c r="C23" s="192"/>
      <c r="D23" s="192"/>
      <c r="E23" s="192"/>
      <c r="F23" s="192"/>
      <c r="G23" s="28">
        <f>SUM(G19:G22)</f>
        <v>15</v>
      </c>
      <c r="H23" s="65">
        <f>SUM(H19:H22)</f>
        <v>76000</v>
      </c>
      <c r="I23" s="22"/>
    </row>
    <row r="24" spans="1:9" ht="21" customHeight="1" thickTop="1" thickBot="1" x14ac:dyDescent="0.3">
      <c r="A24" s="161"/>
      <c r="B24" s="155" t="s">
        <v>27</v>
      </c>
      <c r="C24" s="156"/>
      <c r="D24" s="156"/>
      <c r="E24" s="156"/>
      <c r="F24" s="156"/>
      <c r="G24" s="52">
        <f>G18+G23</f>
        <v>35</v>
      </c>
      <c r="H24" s="55">
        <f>H18+H23</f>
        <v>91700</v>
      </c>
      <c r="I24" s="29"/>
    </row>
    <row r="25" spans="1:9" ht="21.75" thickBot="1" x14ac:dyDescent="0.3">
      <c r="A25" s="162"/>
      <c r="B25" s="138"/>
      <c r="C25" s="139"/>
      <c r="D25" s="139"/>
      <c r="E25" s="139"/>
      <c r="F25" s="140"/>
      <c r="G25" s="30" t="s">
        <v>31</v>
      </c>
      <c r="H25" s="56" t="str">
        <f>IF(OR(H18&gt;=50000,H23&gt;=100000,H18+H23&gt;=100000),"0","500円")</f>
        <v>500円</v>
      </c>
      <c r="I25" s="31"/>
    </row>
    <row r="26" spans="1:9" ht="18.75" customHeight="1" x14ac:dyDescent="0.25">
      <c r="A26" s="144"/>
      <c r="B26" s="106" t="s">
        <v>116</v>
      </c>
      <c r="C26" s="8"/>
      <c r="D26" s="8"/>
      <c r="E26" s="8"/>
      <c r="F26" s="8"/>
      <c r="G26" s="8"/>
      <c r="H26" s="32"/>
      <c r="I26" s="8"/>
    </row>
    <row r="27" spans="1:9" ht="58.5" customHeight="1" x14ac:dyDescent="0.25">
      <c r="A27" s="145"/>
      <c r="B27" s="141"/>
      <c r="C27" s="142"/>
      <c r="D27" s="142"/>
      <c r="E27" s="142"/>
      <c r="F27" s="142"/>
      <c r="G27" s="142"/>
      <c r="H27" s="143"/>
      <c r="I27" s="33"/>
    </row>
    <row r="28" spans="1:9" ht="20.25" customHeight="1" x14ac:dyDescent="0.25">
      <c r="A28" s="146"/>
      <c r="B28" s="207" t="s">
        <v>45</v>
      </c>
      <c r="C28" s="208"/>
      <c r="D28" s="208"/>
      <c r="E28" s="74">
        <v>40</v>
      </c>
      <c r="F28" s="54" t="s">
        <v>32</v>
      </c>
      <c r="G28" s="53" t="s">
        <v>33</v>
      </c>
      <c r="H28" s="57">
        <f>IF(E28-G24&gt;=0,(E28-G24)*5,0)</f>
        <v>25</v>
      </c>
    </row>
    <row r="29" spans="1:9" ht="19.5" x14ac:dyDescent="0.25">
      <c r="A29" s="150" t="s">
        <v>16</v>
      </c>
      <c r="B29" s="150"/>
      <c r="C29" s="150"/>
      <c r="D29" s="150"/>
      <c r="E29" s="150"/>
      <c r="F29" s="150"/>
      <c r="G29" s="151"/>
      <c r="H29" s="151"/>
      <c r="I29" s="35"/>
    </row>
    <row r="30" spans="1:9" ht="19.5" x14ac:dyDescent="0.25">
      <c r="A30" s="36" t="s">
        <v>145</v>
      </c>
      <c r="B30" s="37"/>
      <c r="C30" s="37"/>
      <c r="D30" s="37"/>
      <c r="E30" s="37"/>
      <c r="F30" s="37"/>
      <c r="G30" s="37"/>
      <c r="H30" s="37"/>
      <c r="I30" s="37"/>
    </row>
    <row r="31" spans="1:9" s="40" customFormat="1" ht="15" customHeight="1" x14ac:dyDescent="0.25">
      <c r="A31" s="38" t="s">
        <v>48</v>
      </c>
      <c r="B31" s="39"/>
      <c r="C31" s="39"/>
      <c r="D31" s="39"/>
      <c r="E31" s="39"/>
      <c r="F31" s="39"/>
      <c r="G31" s="39"/>
      <c r="H31" s="39"/>
      <c r="I31" s="39"/>
    </row>
    <row r="32" spans="1:9" s="40" customFormat="1" ht="15" customHeight="1" x14ac:dyDescent="0.25">
      <c r="A32" s="38" t="s">
        <v>49</v>
      </c>
      <c r="B32" s="39"/>
      <c r="C32" s="39"/>
      <c r="D32" s="39"/>
      <c r="E32" s="39"/>
      <c r="F32" s="39"/>
      <c r="G32" s="39"/>
      <c r="H32" s="39"/>
      <c r="I32" s="39"/>
    </row>
    <row r="33" spans="1:9" s="40" customFormat="1" ht="15" customHeight="1" x14ac:dyDescent="0.25">
      <c r="A33" s="38" t="s">
        <v>47</v>
      </c>
      <c r="B33" s="39"/>
      <c r="C33" s="39"/>
      <c r="D33" s="39"/>
      <c r="E33" s="39"/>
      <c r="F33" s="39"/>
      <c r="G33" s="39"/>
      <c r="H33" s="39"/>
      <c r="I33" s="39"/>
    </row>
    <row r="34" spans="1:9" s="8" customFormat="1" ht="24" x14ac:dyDescent="0.15">
      <c r="A34" s="41" t="s">
        <v>17</v>
      </c>
      <c r="B34" s="42"/>
      <c r="C34" s="42"/>
      <c r="D34" s="42"/>
      <c r="E34" s="42"/>
      <c r="F34" s="42"/>
      <c r="G34" s="42"/>
      <c r="H34" s="42"/>
      <c r="I34" s="42"/>
    </row>
    <row r="35" spans="1:9" s="8" customFormat="1" ht="31.5" customHeight="1" x14ac:dyDescent="0.15">
      <c r="A35" s="197" t="s">
        <v>30</v>
      </c>
      <c r="B35" s="197"/>
      <c r="C35" s="197"/>
      <c r="D35" s="197"/>
      <c r="E35" s="197"/>
      <c r="F35" s="197"/>
      <c r="G35" s="197"/>
      <c r="H35" s="197"/>
      <c r="I35" s="43"/>
    </row>
    <row r="36" spans="1:9" s="45" customFormat="1" ht="27.75" customHeight="1" x14ac:dyDescent="0.15">
      <c r="A36" s="44" t="s">
        <v>18</v>
      </c>
      <c r="B36" s="198">
        <v>42500</v>
      </c>
      <c r="C36" s="199"/>
      <c r="D36" s="9" t="str">
        <f>TEXT(B36,"aaa曜日")</f>
        <v>火曜日</v>
      </c>
    </row>
    <row r="37" spans="1:9" ht="9.75" customHeight="1" x14ac:dyDescent="0.25">
      <c r="A37" s="147"/>
      <c r="B37" s="147"/>
      <c r="C37" s="147"/>
      <c r="D37" s="147"/>
      <c r="E37" s="147"/>
      <c r="F37" s="147"/>
      <c r="G37" s="147"/>
      <c r="H37" s="147"/>
      <c r="I37" s="6"/>
    </row>
    <row r="38" spans="1:9" ht="9.75" customHeight="1" x14ac:dyDescent="0.25"/>
    <row r="39" spans="1:9" s="47" customFormat="1" ht="16.5" x14ac:dyDescent="0.25">
      <c r="A39" s="46" t="s">
        <v>3</v>
      </c>
      <c r="H39" s="48" t="s">
        <v>8</v>
      </c>
      <c r="I39" s="48"/>
    </row>
    <row r="40" spans="1:9" ht="20.100000000000001" customHeight="1" x14ac:dyDescent="0.3">
      <c r="A40" s="148" t="s">
        <v>4</v>
      </c>
      <c r="B40" s="148"/>
      <c r="C40" s="148"/>
      <c r="D40" s="148"/>
      <c r="E40" s="148"/>
      <c r="F40" s="148"/>
      <c r="G40" s="148"/>
      <c r="H40" s="149"/>
      <c r="I40" s="49"/>
    </row>
    <row r="41" spans="1:9" x14ac:dyDescent="0.25">
      <c r="A41" s="134" t="s">
        <v>9</v>
      </c>
      <c r="B41" s="134"/>
      <c r="C41" s="134"/>
      <c r="D41" s="134"/>
      <c r="E41" s="134"/>
      <c r="F41" s="134"/>
      <c r="G41" s="134"/>
      <c r="H41" s="136" t="s">
        <v>34</v>
      </c>
      <c r="I41" s="50"/>
    </row>
    <row r="42" spans="1:9" ht="15.75" customHeight="1" x14ac:dyDescent="0.25">
      <c r="A42" s="200" t="s">
        <v>5</v>
      </c>
      <c r="B42" s="200"/>
      <c r="C42" s="200"/>
      <c r="D42" s="200"/>
      <c r="E42" s="200"/>
      <c r="F42" s="200"/>
      <c r="G42" s="200"/>
      <c r="H42" s="137"/>
      <c r="I42" s="51"/>
    </row>
    <row r="44" spans="1:9" x14ac:dyDescent="0.25">
      <c r="H44" s="8"/>
      <c r="I44" s="8"/>
    </row>
  </sheetData>
  <sheetProtection algorithmName="SHA-512" hashValue="j00RrrSd+q9lz5Wdrt9joZL6Uy//Ej+Ax0/tcYyUKyDA/QYUj4BjYFb2VijcZJlu2i1GBWY2Z1t4IjVqT1tGdA==" saltValue="hkAJAFdbsFc+Cb/7+HvpMA==" spinCount="100000" sheet="1" objects="1" scenarios="1"/>
  <dataConsolidate/>
  <mergeCells count="35">
    <mergeCell ref="B9:H9"/>
    <mergeCell ref="A1:H1"/>
    <mergeCell ref="A3:H3"/>
    <mergeCell ref="B6:C6"/>
    <mergeCell ref="B7:F7"/>
    <mergeCell ref="D8:H8"/>
    <mergeCell ref="B10:D10"/>
    <mergeCell ref="F10:H10"/>
    <mergeCell ref="B11:E11"/>
    <mergeCell ref="A12:A25"/>
    <mergeCell ref="B12:D12"/>
    <mergeCell ref="B13:D13"/>
    <mergeCell ref="B14:D14"/>
    <mergeCell ref="B15:D15"/>
    <mergeCell ref="B16:D16"/>
    <mergeCell ref="B17:D17"/>
    <mergeCell ref="A29:H29"/>
    <mergeCell ref="B18:F18"/>
    <mergeCell ref="B19:D19"/>
    <mergeCell ref="B20:D20"/>
    <mergeCell ref="B21:D21"/>
    <mergeCell ref="B22:D22"/>
    <mergeCell ref="B23:F23"/>
    <mergeCell ref="B24:F24"/>
    <mergeCell ref="B25:F25"/>
    <mergeCell ref="A26:A28"/>
    <mergeCell ref="B27:H27"/>
    <mergeCell ref="B28:D28"/>
    <mergeCell ref="A35:H35"/>
    <mergeCell ref="B36:C36"/>
    <mergeCell ref="A37:H37"/>
    <mergeCell ref="A40:H40"/>
    <mergeCell ref="A41:G41"/>
    <mergeCell ref="H41:H42"/>
    <mergeCell ref="A42:G42"/>
  </mergeCells>
  <phoneticPr fontId="2"/>
  <dataValidations count="3">
    <dataValidation type="list" allowBlank="1" showInputMessage="1" showErrorMessage="1" sqref="B13:D17" xr:uid="{00000000-0002-0000-0100-000000000000}">
      <formula1>"300円/500円/700円/1000円券,300円券　青空のおくりもの,500円券　ＱＵＯスマイル,500円券　ピンクのブーケ,500円券　富士山と花,500円券　マーガレット,500円券　茶畑空高く,700円券　リーフサークル,1000円券　ＱＵＯスマイルレッド,1000円券　黄色い花束,1000円券　富士山雲海,1000円券　散歩道"</formula1>
    </dataValidation>
    <dataValidation type="list" allowBlank="1" showInputMessage="1" showErrorMessage="1" sqref="B28" xr:uid="{00000000-0002-0000-0100-000001000000}">
      <formula1>"カードケース選んで下さい,紙ケース（２つ折り）,リボン（２つ折り）,封筒ケース,カードケース不要"</formula1>
    </dataValidation>
    <dataValidation type="list" allowBlank="1" showInputMessage="1" showErrorMessage="1" sqref="B19:D22" xr:uid="{00000000-0002-0000-0100-000002000000}">
      <formula1>"2000円/3000円/5000円/10000円券,2000円券　黄色いカラー,2000円券　朝もやの時,2000円券　ピンクのバラ,3000円券　新しい命,3000円券　しあわせのつぼみ,5000円券　ローズブーケ,5000円券　紅の山稜,5000円券　スイトピー,10000円券　富士と湖"</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L58"/>
  <sheetViews>
    <sheetView zoomScaleNormal="100" workbookViewId="0">
      <selection activeCell="C20" sqref="C20:E20"/>
    </sheetView>
  </sheetViews>
  <sheetFormatPr defaultRowHeight="15.75" x14ac:dyDescent="0.25"/>
  <cols>
    <col min="1" max="1" width="9.375" style="8" customWidth="1"/>
    <col min="2" max="3" width="15.75" style="4" customWidth="1"/>
    <col min="4" max="4" width="3.25" style="4" bestFit="1" customWidth="1"/>
    <col min="5" max="5" width="11" style="4" customWidth="1"/>
    <col min="6" max="6" width="14.375" style="4" customWidth="1"/>
    <col min="7" max="7" width="9.5" style="4" customWidth="1"/>
    <col min="8" max="8" width="9.25" style="4" customWidth="1"/>
    <col min="9" max="9" width="10.875" style="4" customWidth="1"/>
    <col min="10" max="10" width="17.625" style="4" customWidth="1"/>
    <col min="11" max="16384" width="9" style="4"/>
  </cols>
  <sheetData>
    <row r="1" spans="1:10" ht="27" customHeight="1" x14ac:dyDescent="0.25">
      <c r="A1" s="232" t="s">
        <v>140</v>
      </c>
      <c r="B1" s="232"/>
      <c r="C1" s="232"/>
      <c r="D1" s="232"/>
      <c r="E1" s="232"/>
      <c r="F1" s="232"/>
      <c r="G1" s="232"/>
      <c r="H1" s="232"/>
      <c r="I1" s="232"/>
      <c r="J1" s="232"/>
    </row>
    <row r="2" spans="1:10" ht="18.75" customHeight="1" x14ac:dyDescent="0.25">
      <c r="A2" s="5"/>
      <c r="B2" s="132">
        <v>45839</v>
      </c>
      <c r="C2" s="5"/>
      <c r="D2" s="5"/>
      <c r="E2" s="5"/>
      <c r="F2" s="5"/>
      <c r="G2" s="5"/>
      <c r="H2" s="5"/>
      <c r="I2" s="5"/>
      <c r="J2" s="5"/>
    </row>
    <row r="3" spans="1:10" ht="12" customHeight="1" x14ac:dyDescent="0.25">
      <c r="A3" s="175" t="s">
        <v>13</v>
      </c>
      <c r="B3" s="175"/>
      <c r="C3" s="175"/>
      <c r="D3" s="175"/>
      <c r="E3" s="175"/>
      <c r="F3" s="175"/>
      <c r="G3" s="175"/>
      <c r="H3" s="175"/>
      <c r="I3" s="175"/>
      <c r="J3" s="175"/>
    </row>
    <row r="4" spans="1:10" ht="11.25" customHeight="1" x14ac:dyDescent="0.25">
      <c r="A4" s="6"/>
      <c r="B4" s="6"/>
      <c r="C4" s="6"/>
      <c r="D4" s="6"/>
      <c r="E4" s="6"/>
      <c r="F4" s="6"/>
      <c r="G4" s="6"/>
      <c r="H4" s="6"/>
      <c r="I4" s="6"/>
      <c r="J4" s="6"/>
    </row>
    <row r="5" spans="1:10" ht="19.5" x14ac:dyDescent="0.25">
      <c r="A5" s="7" t="s">
        <v>0</v>
      </c>
    </row>
    <row r="6" spans="1:10" s="8" customFormat="1" ht="21.75" customHeight="1" x14ac:dyDescent="0.15">
      <c r="A6" s="233" t="s">
        <v>1</v>
      </c>
      <c r="B6" s="234"/>
      <c r="C6" s="235" t="s">
        <v>137</v>
      </c>
      <c r="D6" s="236"/>
      <c r="E6" s="236"/>
      <c r="F6" s="237"/>
    </row>
    <row r="7" spans="1:10" ht="36.75" customHeight="1" x14ac:dyDescent="0.25">
      <c r="A7" s="233" t="s">
        <v>11</v>
      </c>
      <c r="B7" s="171"/>
      <c r="C7" s="235" t="s">
        <v>67</v>
      </c>
      <c r="D7" s="236"/>
      <c r="E7" s="236"/>
      <c r="F7" s="236"/>
      <c r="G7" s="237"/>
      <c r="H7" s="34" t="s">
        <v>19</v>
      </c>
      <c r="I7" s="235" t="s">
        <v>68</v>
      </c>
      <c r="J7" s="237"/>
    </row>
    <row r="8" spans="1:10" ht="20.25" customHeight="1" x14ac:dyDescent="0.25">
      <c r="A8" s="238" t="s">
        <v>69</v>
      </c>
      <c r="B8" s="239"/>
      <c r="C8" s="242" t="s">
        <v>12</v>
      </c>
      <c r="D8" s="242"/>
      <c r="E8" s="242"/>
      <c r="F8" s="242"/>
      <c r="G8" s="242"/>
      <c r="H8" s="242"/>
      <c r="I8" s="242"/>
      <c r="J8" s="243"/>
    </row>
    <row r="9" spans="1:10" ht="28.5" customHeight="1" x14ac:dyDescent="0.25">
      <c r="A9" s="240"/>
      <c r="B9" s="241"/>
      <c r="C9" s="244"/>
      <c r="D9" s="244"/>
      <c r="E9" s="244"/>
      <c r="F9" s="244"/>
      <c r="G9" s="244"/>
      <c r="H9" s="244"/>
      <c r="I9" s="244"/>
      <c r="J9" s="245"/>
    </row>
    <row r="10" spans="1:10" s="8" customFormat="1" ht="23.25" customHeight="1" x14ac:dyDescent="0.15">
      <c r="A10" s="233" t="s">
        <v>2</v>
      </c>
      <c r="B10" s="234"/>
      <c r="C10" s="171"/>
      <c r="D10" s="171"/>
      <c r="E10" s="171"/>
      <c r="F10" s="234"/>
      <c r="G10" s="34" t="s">
        <v>70</v>
      </c>
      <c r="H10" s="171"/>
      <c r="I10" s="171"/>
      <c r="J10" s="234"/>
    </row>
    <row r="11" spans="1:10" s="8" customFormat="1" ht="12" customHeight="1" x14ac:dyDescent="0.15">
      <c r="A11" s="15"/>
      <c r="B11" s="16"/>
      <c r="C11" s="16"/>
      <c r="D11" s="16"/>
      <c r="E11" s="16"/>
      <c r="F11" s="15"/>
      <c r="G11" s="16"/>
      <c r="H11" s="16"/>
      <c r="I11" s="16"/>
      <c r="J11" s="16"/>
    </row>
    <row r="12" spans="1:10" ht="23.25" customHeight="1" x14ac:dyDescent="0.25">
      <c r="A12" s="248" t="s">
        <v>7</v>
      </c>
      <c r="B12" s="89" t="s">
        <v>71</v>
      </c>
      <c r="C12" s="251" t="s">
        <v>72</v>
      </c>
      <c r="D12" s="251"/>
      <c r="E12" s="252"/>
      <c r="F12" s="253" t="s">
        <v>6</v>
      </c>
      <c r="G12" s="253"/>
      <c r="H12" s="253"/>
      <c r="I12" s="254" t="s">
        <v>10</v>
      </c>
      <c r="J12" s="253"/>
    </row>
    <row r="13" spans="1:10" ht="23.25" customHeight="1" x14ac:dyDescent="0.25">
      <c r="A13" s="249"/>
      <c r="B13" s="90" t="s">
        <v>73</v>
      </c>
      <c r="C13" s="246" t="s">
        <v>74</v>
      </c>
      <c r="D13" s="246"/>
      <c r="E13" s="247"/>
      <c r="F13" s="91" t="s">
        <v>75</v>
      </c>
      <c r="G13" s="92" t="s">
        <v>21</v>
      </c>
      <c r="H13" s="93" t="s">
        <v>32</v>
      </c>
      <c r="I13" s="236" t="s">
        <v>76</v>
      </c>
      <c r="J13" s="237"/>
    </row>
    <row r="14" spans="1:10" ht="23.25" customHeight="1" x14ac:dyDescent="0.25">
      <c r="A14" s="249"/>
      <c r="B14" s="261" t="s">
        <v>77</v>
      </c>
      <c r="C14" s="255" t="s">
        <v>78</v>
      </c>
      <c r="D14" s="255"/>
      <c r="E14" s="255"/>
      <c r="F14" s="94" t="s">
        <v>79</v>
      </c>
      <c r="G14" s="95" t="s">
        <v>21</v>
      </c>
      <c r="H14" s="96" t="s">
        <v>32</v>
      </c>
      <c r="I14" s="256" t="s">
        <v>80</v>
      </c>
      <c r="J14" s="256"/>
    </row>
    <row r="15" spans="1:10" ht="23.25" customHeight="1" x14ac:dyDescent="0.25">
      <c r="A15" s="249"/>
      <c r="B15" s="271"/>
      <c r="C15" s="257" t="s">
        <v>82</v>
      </c>
      <c r="D15" s="257"/>
      <c r="E15" s="257"/>
      <c r="F15" s="97" t="s">
        <v>79</v>
      </c>
      <c r="G15" s="98" t="s">
        <v>21</v>
      </c>
      <c r="H15" s="115" t="s">
        <v>32</v>
      </c>
      <c r="I15" s="258" t="s">
        <v>81</v>
      </c>
      <c r="J15" s="258"/>
    </row>
    <row r="16" spans="1:10" ht="23.25" customHeight="1" x14ac:dyDescent="0.25">
      <c r="A16" s="249"/>
      <c r="B16" s="271"/>
      <c r="C16" s="257" t="s">
        <v>83</v>
      </c>
      <c r="D16" s="257"/>
      <c r="E16" s="257"/>
      <c r="F16" s="97" t="s">
        <v>79</v>
      </c>
      <c r="G16" s="98" t="s">
        <v>84</v>
      </c>
      <c r="H16" s="115" t="s">
        <v>32</v>
      </c>
      <c r="I16" s="258" t="s">
        <v>81</v>
      </c>
      <c r="J16" s="258"/>
    </row>
    <row r="17" spans="1:10" ht="23.25" customHeight="1" x14ac:dyDescent="0.25">
      <c r="A17" s="249"/>
      <c r="B17" s="271"/>
      <c r="C17" s="257" t="s">
        <v>85</v>
      </c>
      <c r="D17" s="257"/>
      <c r="E17" s="257"/>
      <c r="F17" s="97" t="s">
        <v>79</v>
      </c>
      <c r="G17" s="98" t="s">
        <v>21</v>
      </c>
      <c r="H17" s="115" t="s">
        <v>32</v>
      </c>
      <c r="I17" s="258" t="s">
        <v>80</v>
      </c>
      <c r="J17" s="258"/>
    </row>
    <row r="18" spans="1:10" ht="23.25" customHeight="1" x14ac:dyDescent="0.25">
      <c r="A18" s="249"/>
      <c r="B18" s="271"/>
      <c r="C18" s="257" t="s">
        <v>138</v>
      </c>
      <c r="D18" s="257"/>
      <c r="E18" s="257"/>
      <c r="F18" s="97" t="s">
        <v>79</v>
      </c>
      <c r="G18" s="98" t="s">
        <v>21</v>
      </c>
      <c r="H18" s="115" t="s">
        <v>32</v>
      </c>
      <c r="I18" s="258" t="s">
        <v>80</v>
      </c>
      <c r="J18" s="258"/>
    </row>
    <row r="19" spans="1:10" ht="23.25" customHeight="1" x14ac:dyDescent="0.25">
      <c r="A19" s="249"/>
      <c r="B19" s="271"/>
      <c r="C19" s="272" t="s">
        <v>156</v>
      </c>
      <c r="D19" s="272"/>
      <c r="E19" s="272"/>
      <c r="F19" s="97" t="s">
        <v>79</v>
      </c>
      <c r="G19" s="98" t="s">
        <v>21</v>
      </c>
      <c r="H19" s="115" t="s">
        <v>32</v>
      </c>
      <c r="I19" s="258" t="s">
        <v>80</v>
      </c>
      <c r="J19" s="258"/>
    </row>
    <row r="20" spans="1:10" ht="23.25" customHeight="1" x14ac:dyDescent="0.25">
      <c r="A20" s="249"/>
      <c r="B20" s="271"/>
      <c r="C20" s="272" t="s">
        <v>126</v>
      </c>
      <c r="D20" s="272"/>
      <c r="E20" s="272"/>
      <c r="F20" s="97" t="s">
        <v>129</v>
      </c>
      <c r="G20" s="98" t="s">
        <v>21</v>
      </c>
      <c r="H20" s="115" t="s">
        <v>32</v>
      </c>
      <c r="I20" s="258" t="s">
        <v>80</v>
      </c>
      <c r="J20" s="258"/>
    </row>
    <row r="21" spans="1:10" ht="23.25" customHeight="1" x14ac:dyDescent="0.25">
      <c r="A21" s="249"/>
      <c r="B21" s="271"/>
      <c r="C21" s="272" t="s">
        <v>127</v>
      </c>
      <c r="D21" s="272"/>
      <c r="E21" s="272"/>
      <c r="F21" s="97" t="s">
        <v>129</v>
      </c>
      <c r="G21" s="98" t="s">
        <v>21</v>
      </c>
      <c r="H21" s="115" t="s">
        <v>32</v>
      </c>
      <c r="I21" s="258" t="s">
        <v>80</v>
      </c>
      <c r="J21" s="258"/>
    </row>
    <row r="22" spans="1:10" ht="23.25" customHeight="1" x14ac:dyDescent="0.25">
      <c r="A22" s="249"/>
      <c r="B22" s="262"/>
      <c r="C22" s="282" t="s">
        <v>128</v>
      </c>
      <c r="D22" s="282"/>
      <c r="E22" s="282"/>
      <c r="F22" s="99" t="s">
        <v>130</v>
      </c>
      <c r="G22" s="100" t="s">
        <v>21</v>
      </c>
      <c r="H22" s="101" t="s">
        <v>32</v>
      </c>
      <c r="I22" s="283" t="s">
        <v>80</v>
      </c>
      <c r="J22" s="283"/>
    </row>
    <row r="23" spans="1:10" ht="23.25" customHeight="1" x14ac:dyDescent="0.25">
      <c r="A23" s="249"/>
      <c r="B23" s="90" t="s">
        <v>86</v>
      </c>
      <c r="C23" s="246" t="s">
        <v>87</v>
      </c>
      <c r="D23" s="246"/>
      <c r="E23" s="247"/>
      <c r="F23" s="91" t="s">
        <v>88</v>
      </c>
      <c r="G23" s="92" t="s">
        <v>89</v>
      </c>
      <c r="H23" s="93" t="s">
        <v>32</v>
      </c>
      <c r="I23" s="236" t="s">
        <v>90</v>
      </c>
      <c r="J23" s="237"/>
    </row>
    <row r="24" spans="1:10" ht="23.25" customHeight="1" x14ac:dyDescent="0.25">
      <c r="A24" s="249"/>
      <c r="B24" s="261" t="s">
        <v>91</v>
      </c>
      <c r="C24" s="255" t="s">
        <v>92</v>
      </c>
      <c r="D24" s="255"/>
      <c r="E24" s="255"/>
      <c r="F24" s="94" t="s">
        <v>93</v>
      </c>
      <c r="G24" s="95" t="s">
        <v>89</v>
      </c>
      <c r="H24" s="96" t="s">
        <v>32</v>
      </c>
      <c r="I24" s="256" t="s">
        <v>81</v>
      </c>
      <c r="J24" s="256"/>
    </row>
    <row r="25" spans="1:10" ht="23.25" customHeight="1" x14ac:dyDescent="0.25">
      <c r="A25" s="249"/>
      <c r="B25" s="271"/>
      <c r="C25" s="257" t="s">
        <v>94</v>
      </c>
      <c r="D25" s="257"/>
      <c r="E25" s="257"/>
      <c r="F25" s="97" t="s">
        <v>93</v>
      </c>
      <c r="G25" s="98" t="s">
        <v>89</v>
      </c>
      <c r="H25" s="115" t="s">
        <v>32</v>
      </c>
      <c r="I25" s="258" t="s">
        <v>81</v>
      </c>
      <c r="J25" s="258"/>
    </row>
    <row r="26" spans="1:10" ht="23.25" customHeight="1" x14ac:dyDescent="0.25">
      <c r="A26" s="249"/>
      <c r="B26" s="271"/>
      <c r="C26" s="257" t="s">
        <v>95</v>
      </c>
      <c r="D26" s="257"/>
      <c r="E26" s="257"/>
      <c r="F26" s="97" t="s">
        <v>93</v>
      </c>
      <c r="G26" s="98" t="s">
        <v>21</v>
      </c>
      <c r="H26" s="115" t="s">
        <v>32</v>
      </c>
      <c r="I26" s="258" t="s">
        <v>80</v>
      </c>
      <c r="J26" s="258"/>
    </row>
    <row r="27" spans="1:10" ht="23.25" customHeight="1" x14ac:dyDescent="0.25">
      <c r="A27" s="249"/>
      <c r="B27" s="271"/>
      <c r="C27" s="257" t="s">
        <v>139</v>
      </c>
      <c r="D27" s="257"/>
      <c r="E27" s="257"/>
      <c r="F27" s="97" t="s">
        <v>93</v>
      </c>
      <c r="G27" s="98" t="s">
        <v>21</v>
      </c>
      <c r="H27" s="115" t="s">
        <v>32</v>
      </c>
      <c r="I27" s="258" t="s">
        <v>80</v>
      </c>
      <c r="J27" s="258"/>
    </row>
    <row r="28" spans="1:10" ht="23.25" customHeight="1" x14ac:dyDescent="0.25">
      <c r="A28" s="249"/>
      <c r="B28" s="271"/>
      <c r="C28" s="272" t="s">
        <v>131</v>
      </c>
      <c r="D28" s="272"/>
      <c r="E28" s="272"/>
      <c r="F28" s="97" t="s">
        <v>134</v>
      </c>
      <c r="G28" s="98" t="s">
        <v>21</v>
      </c>
      <c r="H28" s="115" t="s">
        <v>32</v>
      </c>
      <c r="I28" s="258" t="s">
        <v>80</v>
      </c>
      <c r="J28" s="258"/>
    </row>
    <row r="29" spans="1:10" ht="23.25" customHeight="1" x14ac:dyDescent="0.25">
      <c r="A29" s="249"/>
      <c r="B29" s="271"/>
      <c r="C29" s="272" t="s">
        <v>132</v>
      </c>
      <c r="D29" s="272"/>
      <c r="E29" s="272"/>
      <c r="F29" s="97" t="s">
        <v>134</v>
      </c>
      <c r="G29" s="98" t="s">
        <v>21</v>
      </c>
      <c r="H29" s="115" t="s">
        <v>32</v>
      </c>
      <c r="I29" s="258" t="s">
        <v>80</v>
      </c>
      <c r="J29" s="258"/>
    </row>
    <row r="30" spans="1:10" ht="23.25" customHeight="1" x14ac:dyDescent="0.25">
      <c r="A30" s="249"/>
      <c r="B30" s="262"/>
      <c r="C30" s="282" t="s">
        <v>133</v>
      </c>
      <c r="D30" s="282"/>
      <c r="E30" s="282"/>
      <c r="F30" s="99" t="s">
        <v>135</v>
      </c>
      <c r="G30" s="100" t="s">
        <v>21</v>
      </c>
      <c r="H30" s="101" t="s">
        <v>32</v>
      </c>
      <c r="I30" s="283" t="s">
        <v>80</v>
      </c>
      <c r="J30" s="283"/>
    </row>
    <row r="31" spans="1:10" ht="23.25" customHeight="1" x14ac:dyDescent="0.25">
      <c r="A31" s="249"/>
      <c r="B31" s="261" t="s">
        <v>96</v>
      </c>
      <c r="C31" s="263" t="s">
        <v>97</v>
      </c>
      <c r="D31" s="264"/>
      <c r="E31" s="264"/>
      <c r="F31" s="94" t="s">
        <v>96</v>
      </c>
      <c r="G31" s="95" t="s">
        <v>89</v>
      </c>
      <c r="H31" s="96" t="s">
        <v>32</v>
      </c>
      <c r="I31" s="265" t="s">
        <v>90</v>
      </c>
      <c r="J31" s="266"/>
    </row>
    <row r="32" spans="1:10" ht="23.25" customHeight="1" x14ac:dyDescent="0.25">
      <c r="A32" s="249"/>
      <c r="B32" s="262"/>
      <c r="C32" s="267" t="s">
        <v>152</v>
      </c>
      <c r="D32" s="268"/>
      <c r="E32" s="268"/>
      <c r="F32" s="99" t="s">
        <v>96</v>
      </c>
      <c r="G32" s="100" t="s">
        <v>84</v>
      </c>
      <c r="H32" s="101" t="s">
        <v>32</v>
      </c>
      <c r="I32" s="269" t="s">
        <v>81</v>
      </c>
      <c r="J32" s="270"/>
    </row>
    <row r="33" spans="1:10" ht="23.25" customHeight="1" x14ac:dyDescent="0.25">
      <c r="A33" s="249"/>
      <c r="B33" s="261" t="s">
        <v>98</v>
      </c>
      <c r="C33" s="263" t="s">
        <v>99</v>
      </c>
      <c r="D33" s="264"/>
      <c r="E33" s="264"/>
      <c r="F33" s="94" t="s">
        <v>98</v>
      </c>
      <c r="G33" s="95" t="s">
        <v>84</v>
      </c>
      <c r="H33" s="96" t="s">
        <v>32</v>
      </c>
      <c r="I33" s="265" t="s">
        <v>81</v>
      </c>
      <c r="J33" s="266"/>
    </row>
    <row r="34" spans="1:10" ht="23.25" customHeight="1" x14ac:dyDescent="0.25">
      <c r="A34" s="249"/>
      <c r="B34" s="262"/>
      <c r="C34" s="267" t="s">
        <v>100</v>
      </c>
      <c r="D34" s="268"/>
      <c r="E34" s="268"/>
      <c r="F34" s="99" t="s">
        <v>98</v>
      </c>
      <c r="G34" s="100" t="s">
        <v>84</v>
      </c>
      <c r="H34" s="101" t="s">
        <v>32</v>
      </c>
      <c r="I34" s="269" t="s">
        <v>81</v>
      </c>
      <c r="J34" s="270"/>
    </row>
    <row r="35" spans="1:10" ht="23.25" customHeight="1" x14ac:dyDescent="0.25">
      <c r="A35" s="249"/>
      <c r="B35" s="125" t="s">
        <v>101</v>
      </c>
      <c r="C35" s="287" t="s">
        <v>102</v>
      </c>
      <c r="D35" s="288"/>
      <c r="E35" s="288"/>
      <c r="F35" s="102" t="s">
        <v>101</v>
      </c>
      <c r="G35" s="15" t="s">
        <v>89</v>
      </c>
      <c r="H35" s="103" t="s">
        <v>32</v>
      </c>
      <c r="I35" s="289" t="s">
        <v>81</v>
      </c>
      <c r="J35" s="290"/>
    </row>
    <row r="36" spans="1:10" ht="23.25" customHeight="1" x14ac:dyDescent="0.25">
      <c r="A36" s="249"/>
      <c r="B36" s="90" t="s">
        <v>103</v>
      </c>
      <c r="C36" s="247" t="s">
        <v>104</v>
      </c>
      <c r="D36" s="291"/>
      <c r="E36" s="291"/>
      <c r="F36" s="91" t="s">
        <v>103</v>
      </c>
      <c r="G36" s="92" t="s">
        <v>89</v>
      </c>
      <c r="H36" s="93" t="s">
        <v>32</v>
      </c>
      <c r="I36" s="236" t="s">
        <v>81</v>
      </c>
      <c r="J36" s="237"/>
    </row>
    <row r="37" spans="1:10" ht="30" customHeight="1" x14ac:dyDescent="0.25">
      <c r="A37" s="250"/>
      <c r="B37" s="292" t="s">
        <v>105</v>
      </c>
      <c r="C37" s="293"/>
      <c r="D37" s="104"/>
      <c r="E37" s="8"/>
      <c r="F37" s="294"/>
      <c r="G37" s="295"/>
      <c r="H37" s="105" t="s">
        <v>32</v>
      </c>
      <c r="I37" s="259" t="s">
        <v>80</v>
      </c>
      <c r="J37" s="260"/>
    </row>
    <row r="38" spans="1:10" ht="36" customHeight="1" x14ac:dyDescent="0.25">
      <c r="A38" s="284" t="s">
        <v>146</v>
      </c>
      <c r="B38" s="285"/>
      <c r="C38" s="285"/>
      <c r="D38" s="285"/>
      <c r="E38" s="285"/>
      <c r="F38" s="285"/>
      <c r="G38" s="285"/>
      <c r="H38" s="285"/>
      <c r="I38" s="285"/>
      <c r="J38" s="286"/>
    </row>
    <row r="39" spans="1:10" ht="28.5" customHeight="1" x14ac:dyDescent="0.25">
      <c r="A39" s="273" t="s">
        <v>136</v>
      </c>
      <c r="B39" s="274"/>
      <c r="C39" s="274"/>
      <c r="D39" s="274"/>
      <c r="E39" s="274"/>
      <c r="F39" s="274"/>
      <c r="G39" s="274"/>
      <c r="H39" s="274"/>
      <c r="I39" s="274"/>
      <c r="J39" s="275"/>
    </row>
    <row r="40" spans="1:10" s="108" customFormat="1" ht="20.100000000000001" customHeight="1" x14ac:dyDescent="0.15">
      <c r="A40" s="276" t="s">
        <v>16</v>
      </c>
      <c r="B40" s="276"/>
      <c r="C40" s="276"/>
      <c r="D40" s="276"/>
      <c r="E40" s="276"/>
      <c r="F40" s="276"/>
      <c r="G40" s="276"/>
    </row>
    <row r="41" spans="1:10" ht="19.5" x14ac:dyDescent="0.25">
      <c r="A41" s="36" t="s">
        <v>145</v>
      </c>
      <c r="B41" s="37"/>
      <c r="C41" s="37"/>
      <c r="D41" s="37"/>
      <c r="E41" s="37"/>
      <c r="F41" s="37"/>
      <c r="G41" s="37"/>
      <c r="H41" s="37"/>
      <c r="I41" s="37"/>
    </row>
    <row r="42" spans="1:10" ht="18.75" customHeight="1" x14ac:dyDescent="0.25">
      <c r="A42" s="231" t="s">
        <v>141</v>
      </c>
      <c r="B42" s="231"/>
      <c r="C42" s="231"/>
      <c r="D42" s="231"/>
      <c r="E42" s="231"/>
      <c r="F42" s="231"/>
      <c r="G42" s="231"/>
      <c r="H42" s="231"/>
      <c r="I42" s="231"/>
      <c r="J42" s="231"/>
    </row>
    <row r="43" spans="1:10" ht="18.75" customHeight="1" x14ac:dyDescent="0.25">
      <c r="A43" s="231" t="s">
        <v>142</v>
      </c>
      <c r="B43" s="231"/>
      <c r="C43" s="231"/>
      <c r="D43" s="231"/>
      <c r="E43" s="231"/>
      <c r="F43" s="231"/>
      <c r="G43" s="231"/>
      <c r="H43" s="231"/>
      <c r="I43" s="231"/>
      <c r="J43" s="231"/>
    </row>
    <row r="44" spans="1:10" ht="18.75" customHeight="1" x14ac:dyDescent="0.25">
      <c r="A44" s="231" t="s">
        <v>143</v>
      </c>
      <c r="B44" s="231"/>
      <c r="C44" s="231"/>
      <c r="D44" s="231"/>
      <c r="E44" s="231"/>
      <c r="F44" s="231"/>
      <c r="G44" s="231"/>
      <c r="H44" s="231"/>
      <c r="I44" s="231"/>
      <c r="J44" s="231"/>
    </row>
    <row r="45" spans="1:10" s="8" customFormat="1" ht="36" customHeight="1" x14ac:dyDescent="0.15">
      <c r="A45" s="277" t="s">
        <v>106</v>
      </c>
      <c r="B45" s="277"/>
      <c r="C45" s="277"/>
      <c r="D45" s="277"/>
      <c r="E45" s="277"/>
      <c r="F45" s="277"/>
      <c r="G45" s="277"/>
      <c r="H45" s="277"/>
      <c r="I45" s="277"/>
      <c r="J45" s="277"/>
    </row>
    <row r="46" spans="1:10" s="110" customFormat="1" ht="22.5" customHeight="1" x14ac:dyDescent="0.15">
      <c r="A46" s="109" t="s">
        <v>18</v>
      </c>
      <c r="B46" s="278" t="s">
        <v>107</v>
      </c>
      <c r="C46" s="279"/>
      <c r="D46" s="280"/>
      <c r="H46" s="111"/>
      <c r="I46" s="112"/>
    </row>
    <row r="47" spans="1:10" ht="8.25" customHeight="1" x14ac:dyDescent="0.25">
      <c r="A47" s="107"/>
      <c r="B47" s="113"/>
      <c r="C47" s="113"/>
      <c r="D47" s="113"/>
      <c r="E47" s="113"/>
      <c r="F47" s="113"/>
      <c r="G47" s="113"/>
      <c r="H47" s="113"/>
      <c r="I47" s="113"/>
      <c r="J47" s="113"/>
    </row>
    <row r="48" spans="1:10" ht="10.5" customHeight="1" x14ac:dyDescent="0.25"/>
    <row r="49" spans="1:12" s="47" customFormat="1" ht="22.5" customHeight="1" x14ac:dyDescent="0.25">
      <c r="A49" s="46" t="s">
        <v>3</v>
      </c>
      <c r="I49" s="281" t="s">
        <v>108</v>
      </c>
      <c r="J49" s="281"/>
    </row>
    <row r="50" spans="1:12" ht="24.75" customHeight="1" x14ac:dyDescent="0.25">
      <c r="A50" s="148" t="s">
        <v>109</v>
      </c>
      <c r="B50" s="148"/>
      <c r="C50" s="148"/>
      <c r="D50" s="148"/>
      <c r="E50" s="148"/>
      <c r="F50" s="148"/>
      <c r="G50" s="148"/>
      <c r="H50" s="148"/>
      <c r="I50" s="148"/>
      <c r="J50" s="148"/>
    </row>
    <row r="51" spans="1:12" ht="20.100000000000001" customHeight="1" x14ac:dyDescent="0.25">
      <c r="A51" s="200" t="s">
        <v>9</v>
      </c>
      <c r="B51" s="200"/>
      <c r="C51" s="200"/>
      <c r="D51" s="200"/>
      <c r="E51" s="200"/>
      <c r="F51" s="200"/>
      <c r="G51" s="200"/>
      <c r="H51" s="200"/>
      <c r="I51" s="114"/>
      <c r="J51" s="136" t="s">
        <v>34</v>
      </c>
      <c r="K51" s="8"/>
    </row>
    <row r="52" spans="1:12" ht="18.75" customHeight="1" x14ac:dyDescent="0.25">
      <c r="A52" s="135" t="s">
        <v>110</v>
      </c>
      <c r="B52" s="135"/>
      <c r="C52" s="135"/>
      <c r="D52" s="135"/>
      <c r="E52" s="135"/>
      <c r="F52" s="135"/>
      <c r="G52" s="135"/>
      <c r="H52" s="135"/>
      <c r="I52" s="114"/>
      <c r="J52" s="137"/>
      <c r="K52" s="8"/>
    </row>
    <row r="54" spans="1:12" x14ac:dyDescent="0.25">
      <c r="G54" s="8"/>
      <c r="H54" s="8"/>
      <c r="I54" s="8"/>
      <c r="J54" s="8"/>
      <c r="L54"/>
    </row>
    <row r="55" spans="1:12" x14ac:dyDescent="0.25">
      <c r="L55"/>
    </row>
    <row r="56" spans="1:12" x14ac:dyDescent="0.25">
      <c r="L56"/>
    </row>
    <row r="57" spans="1:12" x14ac:dyDescent="0.25">
      <c r="L57"/>
    </row>
    <row r="58" spans="1:12" x14ac:dyDescent="0.25">
      <c r="L58"/>
    </row>
  </sheetData>
  <sheetProtection sheet="1" objects="1" scenarios="1"/>
  <mergeCells count="85">
    <mergeCell ref="C30:E30"/>
    <mergeCell ref="I30:J30"/>
    <mergeCell ref="A38:J38"/>
    <mergeCell ref="C28:E28"/>
    <mergeCell ref="I28:J28"/>
    <mergeCell ref="C29:E29"/>
    <mergeCell ref="I29:J29"/>
    <mergeCell ref="I34:J34"/>
    <mergeCell ref="C35:E35"/>
    <mergeCell ref="I35:J35"/>
    <mergeCell ref="C36:E36"/>
    <mergeCell ref="I36:J36"/>
    <mergeCell ref="B37:C37"/>
    <mergeCell ref="F37:G37"/>
    <mergeCell ref="C20:E20"/>
    <mergeCell ref="C21:E21"/>
    <mergeCell ref="C22:E22"/>
    <mergeCell ref="I19:J19"/>
    <mergeCell ref="I20:J20"/>
    <mergeCell ref="I21:J21"/>
    <mergeCell ref="I22:J22"/>
    <mergeCell ref="C17:E17"/>
    <mergeCell ref="I17:J17"/>
    <mergeCell ref="A51:H51"/>
    <mergeCell ref="J51:J52"/>
    <mergeCell ref="A52:H52"/>
    <mergeCell ref="A39:J39"/>
    <mergeCell ref="A40:G40"/>
    <mergeCell ref="A45:J45"/>
    <mergeCell ref="B46:D46"/>
    <mergeCell ref="I49:J49"/>
    <mergeCell ref="A50:J50"/>
    <mergeCell ref="B33:B34"/>
    <mergeCell ref="C33:E33"/>
    <mergeCell ref="B14:B22"/>
    <mergeCell ref="I33:J33"/>
    <mergeCell ref="C34:E34"/>
    <mergeCell ref="I18:J18"/>
    <mergeCell ref="I27:J27"/>
    <mergeCell ref="B31:B32"/>
    <mergeCell ref="C31:E31"/>
    <mergeCell ref="I31:J31"/>
    <mergeCell ref="C32:E32"/>
    <mergeCell ref="I32:J32"/>
    <mergeCell ref="C24:E24"/>
    <mergeCell ref="I24:J24"/>
    <mergeCell ref="C25:E25"/>
    <mergeCell ref="I25:J25"/>
    <mergeCell ref="C27:E27"/>
    <mergeCell ref="C26:E26"/>
    <mergeCell ref="I26:J26"/>
    <mergeCell ref="B24:B30"/>
    <mergeCell ref="C19:E19"/>
    <mergeCell ref="C23:E23"/>
    <mergeCell ref="I23:J23"/>
    <mergeCell ref="A12:A37"/>
    <mergeCell ref="C12:E12"/>
    <mergeCell ref="F12:H12"/>
    <mergeCell ref="I12:J12"/>
    <mergeCell ref="C13:E13"/>
    <mergeCell ref="I13:J13"/>
    <mergeCell ref="C14:E14"/>
    <mergeCell ref="I14:J14"/>
    <mergeCell ref="C15:E15"/>
    <mergeCell ref="I15:J15"/>
    <mergeCell ref="C16:E16"/>
    <mergeCell ref="I16:J16"/>
    <mergeCell ref="C18:E18"/>
    <mergeCell ref="I37:J37"/>
    <mergeCell ref="A42:J42"/>
    <mergeCell ref="A43:J43"/>
    <mergeCell ref="A44:J44"/>
    <mergeCell ref="A1:J1"/>
    <mergeCell ref="A3:J3"/>
    <mergeCell ref="A6:B6"/>
    <mergeCell ref="C6:F6"/>
    <mergeCell ref="A7:B7"/>
    <mergeCell ref="C7:G7"/>
    <mergeCell ref="I7:J7"/>
    <mergeCell ref="A8:B9"/>
    <mergeCell ref="C8:J8"/>
    <mergeCell ref="C9:J9"/>
    <mergeCell ref="A10:B10"/>
    <mergeCell ref="C10:F10"/>
    <mergeCell ref="H10:J10"/>
  </mergeCells>
  <phoneticPr fontId="2"/>
  <printOptions horizontalCentered="1" verticalCentered="1"/>
  <pageMargins left="0.39370078740157483" right="0.39370078740157483" top="0.27559055118110237" bottom="0.19685039370078741" header="0" footer="0"/>
  <pageSetup paperSize="9" scale="7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107E-3A93-49D1-BD0A-DBCA88243EB6}">
  <sheetPr>
    <tabColor rgb="FFFFFF00"/>
  </sheetPr>
  <dimension ref="A1:B2"/>
  <sheetViews>
    <sheetView zoomScale="90" zoomScaleNormal="90" workbookViewId="0">
      <selection activeCell="F2" sqref="F2"/>
    </sheetView>
  </sheetViews>
  <sheetFormatPr defaultColWidth="9.875" defaultRowHeight="15" customHeight="1" x14ac:dyDescent="0.15"/>
  <cols>
    <col min="1" max="2" width="74.125" customWidth="1"/>
  </cols>
  <sheetData>
    <row r="1" spans="1:2" ht="279.75" customHeight="1" x14ac:dyDescent="0.15">
      <c r="A1" s="126"/>
      <c r="B1" s="126"/>
    </row>
    <row r="2" spans="1:2" ht="294.75" customHeight="1" x14ac:dyDescent="0.15">
      <c r="A2" s="126"/>
      <c r="B2" s="126"/>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35"/>
  <sheetViews>
    <sheetView workbookViewId="0">
      <selection activeCell="A9" sqref="A9"/>
    </sheetView>
  </sheetViews>
  <sheetFormatPr defaultRowHeight="13.5" x14ac:dyDescent="0.15"/>
  <cols>
    <col min="1" max="1" width="36.75" bestFit="1" customWidth="1"/>
    <col min="2" max="2" width="14.5" customWidth="1"/>
  </cols>
  <sheetData>
    <row r="1" spans="1:2" x14ac:dyDescent="0.15">
      <c r="A1" t="s">
        <v>50</v>
      </c>
      <c r="B1">
        <v>0</v>
      </c>
    </row>
    <row r="2" spans="1:2" x14ac:dyDescent="0.15">
      <c r="A2" t="s">
        <v>52</v>
      </c>
      <c r="B2">
        <v>330</v>
      </c>
    </row>
    <row r="3" spans="1:2" x14ac:dyDescent="0.15">
      <c r="A3" t="s">
        <v>54</v>
      </c>
      <c r="B3">
        <v>530</v>
      </c>
    </row>
    <row r="4" spans="1:2" x14ac:dyDescent="0.15">
      <c r="A4" t="s">
        <v>55</v>
      </c>
      <c r="B4">
        <v>530</v>
      </c>
    </row>
    <row r="5" spans="1:2" x14ac:dyDescent="0.15">
      <c r="A5" t="s">
        <v>56</v>
      </c>
      <c r="B5">
        <v>530</v>
      </c>
    </row>
    <row r="6" spans="1:2" x14ac:dyDescent="0.15">
      <c r="A6" t="s">
        <v>57</v>
      </c>
      <c r="B6">
        <v>530</v>
      </c>
    </row>
    <row r="7" spans="1:2" x14ac:dyDescent="0.15">
      <c r="A7" t="s">
        <v>124</v>
      </c>
      <c r="B7">
        <v>530</v>
      </c>
    </row>
    <row r="8" spans="1:2" x14ac:dyDescent="0.15">
      <c r="A8" t="s">
        <v>155</v>
      </c>
      <c r="B8">
        <v>530</v>
      </c>
    </row>
    <row r="9" spans="1:2" x14ac:dyDescent="0.15">
      <c r="A9" t="s">
        <v>118</v>
      </c>
      <c r="B9">
        <v>540</v>
      </c>
    </row>
    <row r="10" spans="1:2" x14ac:dyDescent="0.15">
      <c r="A10" t="s">
        <v>119</v>
      </c>
      <c r="B10">
        <v>540</v>
      </c>
    </row>
    <row r="11" spans="1:2" x14ac:dyDescent="0.15">
      <c r="A11" t="s">
        <v>120</v>
      </c>
      <c r="B11">
        <v>580</v>
      </c>
    </row>
    <row r="12" spans="1:2" x14ac:dyDescent="0.15">
      <c r="A12" t="s">
        <v>53</v>
      </c>
      <c r="B12">
        <v>750</v>
      </c>
    </row>
    <row r="13" spans="1:2" x14ac:dyDescent="0.15">
      <c r="A13" t="s">
        <v>58</v>
      </c>
      <c r="B13">
        <v>1040</v>
      </c>
    </row>
    <row r="14" spans="1:2" x14ac:dyDescent="0.15">
      <c r="A14" t="s">
        <v>59</v>
      </c>
      <c r="B14">
        <v>1040</v>
      </c>
    </row>
    <row r="15" spans="1:2" x14ac:dyDescent="0.15">
      <c r="A15" t="s">
        <v>60</v>
      </c>
      <c r="B15">
        <v>1040</v>
      </c>
    </row>
    <row r="16" spans="1:2" x14ac:dyDescent="0.15">
      <c r="A16" t="s">
        <v>125</v>
      </c>
      <c r="B16">
        <v>1040</v>
      </c>
    </row>
    <row r="17" spans="1:2" x14ac:dyDescent="0.15">
      <c r="A17" t="s">
        <v>122</v>
      </c>
      <c r="B17">
        <v>1050</v>
      </c>
    </row>
    <row r="18" spans="1:2" x14ac:dyDescent="0.15">
      <c r="A18" t="s">
        <v>123</v>
      </c>
      <c r="B18">
        <v>1050</v>
      </c>
    </row>
    <row r="19" spans="1:2" x14ac:dyDescent="0.15">
      <c r="A19" t="s">
        <v>121</v>
      </c>
      <c r="B19">
        <v>1090</v>
      </c>
    </row>
    <row r="21" spans="1:2" x14ac:dyDescent="0.15">
      <c r="A21" t="s">
        <v>51</v>
      </c>
    </row>
    <row r="22" spans="1:2" x14ac:dyDescent="0.15">
      <c r="A22" t="s">
        <v>61</v>
      </c>
      <c r="B22">
        <v>2000</v>
      </c>
    </row>
    <row r="23" spans="1:2" x14ac:dyDescent="0.15">
      <c r="A23" t="s">
        <v>151</v>
      </c>
      <c r="B23">
        <v>2000</v>
      </c>
    </row>
    <row r="24" spans="1:2" x14ac:dyDescent="0.15">
      <c r="A24" t="s">
        <v>62</v>
      </c>
      <c r="B24">
        <v>3000</v>
      </c>
    </row>
    <row r="25" spans="1:2" x14ac:dyDescent="0.15">
      <c r="A25" t="s">
        <v>63</v>
      </c>
      <c r="B25">
        <v>3000</v>
      </c>
    </row>
    <row r="26" spans="1:2" x14ac:dyDescent="0.15">
      <c r="A26" t="s">
        <v>64</v>
      </c>
      <c r="B26">
        <v>5000</v>
      </c>
    </row>
    <row r="27" spans="1:2" x14ac:dyDescent="0.15">
      <c r="A27" t="s">
        <v>65</v>
      </c>
      <c r="B27">
        <v>10000</v>
      </c>
    </row>
    <row r="30" spans="1:2" x14ac:dyDescent="0.15">
      <c r="A30" t="s">
        <v>111</v>
      </c>
    </row>
    <row r="31" spans="1:2" x14ac:dyDescent="0.15">
      <c r="A31" t="s">
        <v>113</v>
      </c>
    </row>
    <row r="32" spans="1:2" x14ac:dyDescent="0.15">
      <c r="A32" t="s">
        <v>114</v>
      </c>
    </row>
    <row r="33" spans="1:1" x14ac:dyDescent="0.15">
      <c r="A33" t="s">
        <v>115</v>
      </c>
    </row>
    <row r="34" spans="1:1" x14ac:dyDescent="0.15">
      <c r="A34" t="s">
        <v>117</v>
      </c>
    </row>
    <row r="35" spans="1:1" x14ac:dyDescent="0.15">
      <c r="A35" t="s">
        <v>112</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09cc2a-0015-4406-b5e0-394641ec8cab">
      <Terms xmlns="http://schemas.microsoft.com/office/infopath/2007/PartnerControls"/>
    </lcf76f155ced4ddcb4097134ff3c332f>
    <TaxCatchAll xmlns="f2941d25-514a-4233-a40b-875d9d90cf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C7BC49186923498D37F15B96011715" ma:contentTypeVersion="13" ma:contentTypeDescription="新しいドキュメントを作成します。" ma:contentTypeScope="" ma:versionID="b6dd7d39a3303653ce34e7b3a9b8c31f">
  <xsd:schema xmlns:xsd="http://www.w3.org/2001/XMLSchema" xmlns:xs="http://www.w3.org/2001/XMLSchema" xmlns:p="http://schemas.microsoft.com/office/2006/metadata/properties" xmlns:ns2="5209cc2a-0015-4406-b5e0-394641ec8cab" xmlns:ns3="f2941d25-514a-4233-a40b-875d9d90cf93" targetNamespace="http://schemas.microsoft.com/office/2006/metadata/properties" ma:root="true" ma:fieldsID="63a708852ac8d19d742a514181aca92b" ns2:_="" ns3:_="">
    <xsd:import namespace="5209cc2a-0015-4406-b5e0-394641ec8cab"/>
    <xsd:import namespace="f2941d25-514a-4233-a40b-875d9d90cf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9cc2a-0015-4406-b5e0-394641ec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2df0f4d-e309-4a49-bb04-ab9bc74743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41d25-514a-4233-a40b-875d9d90cf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f48f1a-26bd-4206-8cbe-d976f6c01d79}" ma:internalName="TaxCatchAll" ma:showField="CatchAllData" ma:web="f2941d25-514a-4233-a40b-875d9d90cf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F9265C-0B0A-46AF-83FB-2F56C5699118}">
  <ds:schemaRefs>
    <ds:schemaRef ds:uri="http://schemas.microsoft.com/sharepoint/v3/contenttype/forms"/>
  </ds:schemaRefs>
</ds:datastoreItem>
</file>

<file path=customXml/itemProps2.xml><?xml version="1.0" encoding="utf-8"?>
<ds:datastoreItem xmlns:ds="http://schemas.openxmlformats.org/officeDocument/2006/customXml" ds:itemID="{7E22654F-96B4-436B-9BC5-410222D15012}">
  <ds:schemaRefs>
    <ds:schemaRef ds:uri="http://schemas.microsoft.com/office/2006/metadata/properties"/>
    <ds:schemaRef ds:uri="http://schemas.microsoft.com/office/infopath/2007/PartnerControls"/>
    <ds:schemaRef ds:uri="5209cc2a-0015-4406-b5e0-394641ec8cab"/>
    <ds:schemaRef ds:uri="f2941d25-514a-4233-a40b-875d9d90cf93"/>
  </ds:schemaRefs>
</ds:datastoreItem>
</file>

<file path=customXml/itemProps3.xml><?xml version="1.0" encoding="utf-8"?>
<ds:datastoreItem xmlns:ds="http://schemas.openxmlformats.org/officeDocument/2006/customXml" ds:itemID="{7101AABE-046D-4CDF-A55D-C9ABEA52D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9cc2a-0015-4406-b5e0-394641ec8cab"/>
    <ds:schemaRef ds:uri="f2941d25-514a-4233-a40b-875d9d90c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労福協加入団体（エクセル申込用紙 ＦＡＸ用）</vt:lpstr>
      <vt:lpstr>労福協加入団体（エクセル申込用紙 Ｅメール用）</vt:lpstr>
      <vt:lpstr>記入例（エクセル申込用紙）</vt:lpstr>
      <vt:lpstr>労福協加入団体（手書きＦＡＸ用）</vt:lpstr>
      <vt:lpstr>カードケース</vt:lpstr>
      <vt:lpstr>Sheet1</vt:lpstr>
      <vt:lpstr>'労福協加入団体（手書きＦＡＸ用）'!Print_Area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yamachan</dc:creator>
  <cp:lastModifiedBy>青山善昭</cp:lastModifiedBy>
  <cp:lastPrinted>2025-04-23T06:14:54Z</cp:lastPrinted>
  <dcterms:created xsi:type="dcterms:W3CDTF">2001-10-31T14:58:30Z</dcterms:created>
  <dcterms:modified xsi:type="dcterms:W3CDTF">2025-06-30T07:46:19Z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0x0101002FC7BC49186923498D37F15B96011715</vt:lpwstr>
  </property>
  <property fmtid="{D5CDD505-2E9C-101B-9397-08002B2CF9AE}" pid="3" name="MediaServiceImageTags">
    <vt:lpwstr/>
  </property>
</Properties>
</file>