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https://uniontravel.sharepoint.com/sites/union/SharedDocuments/共有ＤＡＴＡ/ＨＰオンラインショップ関係/13申込書/ＱＵＯ/ＨＰ表示用/"/>
    </mc:Choice>
  </mc:AlternateContent>
  <xr:revisionPtr revIDLastSave="13" documentId="8_{10A8905B-C428-499D-91CD-7CF61BA3C9EE}" xr6:coauthVersionLast="47" xr6:coauthVersionMax="47" xr10:uidLastSave="{500243A8-573D-402D-B1E7-96288E327A9A}"/>
  <bookViews>
    <workbookView xWindow="-120" yWindow="-120" windowWidth="29040" windowHeight="15720" tabRatio="718" xr2:uid="{00000000-000D-0000-FFFF-FFFF00000000}"/>
  </bookViews>
  <sheets>
    <sheet name="労福協加入団体（エクセル申込用紙 ＦＡＸ用）" sheetId="1806" r:id="rId1"/>
    <sheet name="労福協加入団体（エクセル申込用紙 Ｅメール用）" sheetId="1813" r:id="rId2"/>
    <sheet name="記入例（エクセル申込用紙）" sheetId="1808" r:id="rId3"/>
    <sheet name="労福協加入団体（手書きＦＡＸ用）" sheetId="1810" r:id="rId4"/>
    <sheet name="カードケース" sheetId="1812" r:id="rId5"/>
    <sheet name="Sheet1" sheetId="1809" state="hidden" r:id="rId6"/>
  </sheets>
  <definedNames>
    <definedName name="_xlnm._FilterDatabase" localSheetId="1" hidden="1">'労福協加入団体（エクセル申込用紙 Ｅメール用）'!$A$13:$H$27</definedName>
    <definedName name="_xlnm._FilterDatabase" localSheetId="0" hidden="1">'労福協加入団体（エクセル申込用紙 ＦＡＸ用）'!$A$13:$H$27</definedName>
    <definedName name="_xlnm.Print_Area" localSheetId="3">'労福協加入団体（手書きＦＡＸ用）'!$A$1:$J$52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1813" l="1"/>
  <c r="G24" i="1813"/>
  <c r="E23" i="1813"/>
  <c r="H23" i="1813" s="1"/>
  <c r="E22" i="1813"/>
  <c r="H22" i="1813" s="1"/>
  <c r="E21" i="1813"/>
  <c r="H21" i="1813" s="1"/>
  <c r="E20" i="1813"/>
  <c r="H20" i="1813" s="1"/>
  <c r="G19" i="1813"/>
  <c r="E18" i="1813"/>
  <c r="H18" i="1813" s="1"/>
  <c r="E17" i="1813"/>
  <c r="H17" i="1813" s="1"/>
  <c r="E16" i="1813"/>
  <c r="H16" i="1813" s="1"/>
  <c r="E15" i="1813"/>
  <c r="H15" i="1813" s="1"/>
  <c r="E14" i="1813"/>
  <c r="H14" i="1813" s="1"/>
  <c r="D7" i="1813"/>
  <c r="E21" i="1806"/>
  <c r="H21" i="1806" s="1"/>
  <c r="E22" i="1806"/>
  <c r="H22" i="1806" s="1"/>
  <c r="E23" i="1806"/>
  <c r="H23" i="1806" s="1"/>
  <c r="E20" i="1806"/>
  <c r="H20" i="1806" s="1"/>
  <c r="E15" i="1806"/>
  <c r="H15" i="1806" s="1"/>
  <c r="E16" i="1806"/>
  <c r="H16" i="1806" s="1"/>
  <c r="E17" i="1806"/>
  <c r="H17" i="1806" s="1"/>
  <c r="E18" i="1806"/>
  <c r="H18" i="1806" s="1"/>
  <c r="E14" i="1806"/>
  <c r="H14" i="1806" s="1"/>
  <c r="G25" i="1813" l="1"/>
  <c r="H29" i="1813" s="1"/>
  <c r="H24" i="1813"/>
  <c r="H19" i="1813"/>
  <c r="D36" i="1808"/>
  <c r="G23" i="1808"/>
  <c r="E22" i="1808"/>
  <c r="H22" i="1808" s="1"/>
  <c r="E21" i="1808"/>
  <c r="H21" i="1808" s="1"/>
  <c r="E20" i="1808"/>
  <c r="H20" i="1808" s="1"/>
  <c r="E19" i="1808"/>
  <c r="H19" i="1808" s="1"/>
  <c r="G18" i="1808"/>
  <c r="E17" i="1808"/>
  <c r="H17" i="1808" s="1"/>
  <c r="E16" i="1808"/>
  <c r="H16" i="1808" s="1"/>
  <c r="E15" i="1808"/>
  <c r="H15" i="1808" s="1"/>
  <c r="E14" i="1808"/>
  <c r="H14" i="1808" s="1"/>
  <c r="E13" i="1808"/>
  <c r="H13" i="1808" s="1"/>
  <c r="D6" i="1808"/>
  <c r="H26" i="1813" l="1"/>
  <c r="H25" i="1813"/>
  <c r="G24" i="1808"/>
  <c r="H28" i="1808" s="1"/>
  <c r="H23" i="1808"/>
  <c r="H18" i="1808"/>
  <c r="H25" i="1808" l="1"/>
  <c r="H24" i="1808"/>
  <c r="D37" i="1806" l="1"/>
  <c r="G24" i="1806"/>
  <c r="G19" i="1806"/>
  <c r="G25" i="1806" l="1"/>
  <c r="H29" i="1806" s="1"/>
  <c r="H24" i="1806" l="1"/>
  <c r="H19" i="1806" l="1"/>
  <c r="H26" i="1806" s="1"/>
  <c r="H25" i="1806" l="1"/>
  <c r="D7" i="18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Travel UnionTravel</author>
  </authors>
  <commentList>
    <comment ref="B6" authorId="0" shapeId="0" xr:uid="{00000000-0006-0000-0100-000001000000}">
      <text>
        <r>
          <rPr>
            <b/>
            <sz val="9"/>
            <color indexed="81"/>
            <rFont val="ＭＳ Ｐゴシック"/>
            <family val="3"/>
            <charset val="128"/>
          </rPr>
          <t>日付を入力してください。
曜日は自動で変わります。</t>
        </r>
      </text>
    </comment>
    <comment ref="B7" authorId="0" shapeId="0" xr:uid="{00000000-0006-0000-0100-000002000000}">
      <text>
        <r>
          <rPr>
            <b/>
            <sz val="9"/>
            <color indexed="81"/>
            <rFont val="ＭＳ Ｐゴシック"/>
            <family val="3"/>
            <charset val="128"/>
          </rPr>
          <t>ピンクの枠内
お客様名・担当者名・送付先・電話番号・ＦＡＸ番号を入力してください。</t>
        </r>
      </text>
    </comment>
    <comment ref="B13" authorId="0" shapeId="0" xr:uid="{00000000-0006-0000-0100-000003000000}">
      <text>
        <r>
          <rPr>
            <b/>
            <sz val="9"/>
            <color indexed="81"/>
            <rFont val="ＭＳ Ｐゴシック"/>
            <family val="3"/>
            <charset val="128"/>
          </rPr>
          <t>カードデザイン/券種を「プルダウン」矢印から
選んで下さい。
300円券～1000円券はピンクの枠
2000円券～100000円券は青い枠</t>
        </r>
      </text>
    </comment>
    <comment ref="G13" authorId="0" shapeId="0" xr:uid="{00000000-0006-0000-0100-000004000000}">
      <text>
        <r>
          <rPr>
            <b/>
            <sz val="9"/>
            <color indexed="81"/>
            <rFont val="ＭＳ Ｐゴシック"/>
            <family val="3"/>
            <charset val="128"/>
          </rPr>
          <t>枚数を入力してください。</t>
        </r>
      </text>
    </comment>
    <comment ref="H24" authorId="0" shapeId="0" xr:uid="{00000000-0006-0000-0100-000005000000}">
      <text>
        <r>
          <rPr>
            <b/>
            <sz val="9"/>
            <color indexed="81"/>
            <rFont val="ＭＳ Ｐゴシック"/>
            <family val="3"/>
            <charset val="128"/>
          </rPr>
          <t>白い欄は、全て自動計算されます。</t>
        </r>
      </text>
    </comment>
    <comment ref="B28" authorId="0" shapeId="0" xr:uid="{00000000-0006-0000-0100-000006000000}">
      <text>
        <r>
          <rPr>
            <b/>
            <sz val="9"/>
            <color indexed="81"/>
            <rFont val="ＭＳ Ｐゴシック"/>
            <family val="3"/>
            <charset val="128"/>
          </rPr>
          <t>ピンクの枠をクリックして頂き
ケースの種類を「プルダウン」矢印から
選んで下さい。</t>
        </r>
        <r>
          <rPr>
            <sz val="9"/>
            <color indexed="81"/>
            <rFont val="ＭＳ Ｐゴシック"/>
            <family val="3"/>
            <charset val="128"/>
          </rPr>
          <t xml:space="preserve">
</t>
        </r>
      </text>
    </comment>
    <comment ref="E28" authorId="0" shapeId="0" xr:uid="{00000000-0006-0000-0100-000007000000}">
      <text>
        <r>
          <rPr>
            <b/>
            <sz val="9"/>
            <color indexed="81"/>
            <rFont val="ＭＳ Ｐゴシック"/>
            <family val="3"/>
            <charset val="128"/>
          </rPr>
          <t>ケース必要枚数を入力してください。
ＱＵＯカード購入枚数分は無料です。</t>
        </r>
      </text>
    </comment>
    <comment ref="H28" authorId="0" shapeId="0" xr:uid="{00000000-0006-0000-0100-000008000000}">
      <text>
        <r>
          <rPr>
            <b/>
            <sz val="9"/>
            <color indexed="81"/>
            <rFont val="ＭＳ Ｐゴシック"/>
            <family val="3"/>
            <charset val="128"/>
          </rPr>
          <t>ケース必要枚数が、ＱＵＯカードの枚数を超えた場合、１枚５円で計算されます。</t>
        </r>
      </text>
    </comment>
    <comment ref="B36" authorId="0" shapeId="0" xr:uid="{00000000-0006-0000-0100-000009000000}">
      <text>
        <r>
          <rPr>
            <b/>
            <sz val="9"/>
            <color indexed="81"/>
            <rFont val="ＭＳ Ｐゴシック"/>
            <family val="3"/>
            <charset val="128"/>
          </rPr>
          <t>日付を入力してください。
曜日は自動で変わります。</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Travel UnionTravel</author>
  </authors>
  <commentList>
    <comment ref="A1" authorId="0" shapeId="0" xr:uid="{00000000-0006-0000-0200-000001000000}">
      <text>
        <r>
          <rPr>
            <sz val="16"/>
            <color indexed="81"/>
            <rFont val="Meiryo UI"/>
            <family val="3"/>
            <charset val="128"/>
          </rPr>
          <t>直接入力は出来ません。
プリントアウトをして頂きご利用してください。</t>
        </r>
      </text>
    </comment>
  </commentList>
</comments>
</file>

<file path=xl/sharedStrings.xml><?xml version="1.0" encoding="utf-8"?>
<sst xmlns="http://schemas.openxmlformats.org/spreadsheetml/2006/main" count="369" uniqueCount="157">
  <si>
    <t>静岡ユニオントラベル行　　　　　　ＦＡＸ　０５４－２０３－６８７８</t>
    <rPh sb="0" eb="2">
      <t>シズオカ</t>
    </rPh>
    <rPh sb="10" eb="11">
      <t>イ</t>
    </rPh>
    <phoneticPr fontId="2"/>
  </si>
  <si>
    <t>お申込日</t>
    <rPh sb="1" eb="3">
      <t>モウシコ</t>
    </rPh>
    <rPh sb="3" eb="4">
      <t>ヒ</t>
    </rPh>
    <phoneticPr fontId="2"/>
  </si>
  <si>
    <t>電話番号</t>
    <rPh sb="0" eb="2">
      <t>デンワ</t>
    </rPh>
    <rPh sb="2" eb="4">
      <t>バンゴウ</t>
    </rPh>
    <phoneticPr fontId="2"/>
  </si>
  <si>
    <t>弊社記入欄</t>
    <rPh sb="0" eb="2">
      <t>ヘイシャ</t>
    </rPh>
    <rPh sb="2" eb="4">
      <t>キニュウ</t>
    </rPh>
    <rPh sb="4" eb="5">
      <t>ラン</t>
    </rPh>
    <phoneticPr fontId="2"/>
  </si>
  <si>
    <t>上記の申込みを確認いたしました。</t>
    <rPh sb="0" eb="2">
      <t>ジョウキ</t>
    </rPh>
    <rPh sb="3" eb="5">
      <t>モウシコ</t>
    </rPh>
    <rPh sb="7" eb="9">
      <t>カクニン</t>
    </rPh>
    <phoneticPr fontId="2"/>
  </si>
  <si>
    <t>TEL：054-203-6877　　　　FAX：054-203-6878　　　　営業時間　平日9:00～17:00</t>
    <rPh sb="40" eb="42">
      <t>エイギョウ</t>
    </rPh>
    <rPh sb="42" eb="44">
      <t>ジカン</t>
    </rPh>
    <rPh sb="45" eb="47">
      <t>ヘイジツ</t>
    </rPh>
    <phoneticPr fontId="2"/>
  </si>
  <si>
    <t>販売価格</t>
    <rPh sb="0" eb="2">
      <t>ハンバイ</t>
    </rPh>
    <rPh sb="2" eb="4">
      <t>カカク</t>
    </rPh>
    <phoneticPr fontId="2"/>
  </si>
  <si>
    <t>お　申　込　内　容</t>
    <rPh sb="2" eb="3">
      <t>サル</t>
    </rPh>
    <rPh sb="4" eb="5">
      <t>コミ</t>
    </rPh>
    <rPh sb="6" eb="7">
      <t>ナイ</t>
    </rPh>
    <rPh sb="8" eb="9">
      <t>カタチ</t>
    </rPh>
    <phoneticPr fontId="2"/>
  </si>
  <si>
    <t>年　　　月　　　日</t>
    <rPh sb="0" eb="1">
      <t>ネン</t>
    </rPh>
    <rPh sb="4" eb="5">
      <t>ツキ</t>
    </rPh>
    <rPh sb="8" eb="9">
      <t>ヒ</t>
    </rPh>
    <phoneticPr fontId="2"/>
  </si>
  <si>
    <t>㈱静岡ユニオントラベル　　〒422-8067　　静岡県静岡市駿河区南町11番22号</t>
    <rPh sb="1" eb="3">
      <t>シズオカ</t>
    </rPh>
    <rPh sb="24" eb="27">
      <t>シズオカケン</t>
    </rPh>
    <rPh sb="27" eb="30">
      <t>シズオカシ</t>
    </rPh>
    <rPh sb="30" eb="32">
      <t>スルガ</t>
    </rPh>
    <rPh sb="32" eb="33">
      <t>ク</t>
    </rPh>
    <rPh sb="33" eb="35">
      <t>ミナミチョウ</t>
    </rPh>
    <rPh sb="37" eb="38">
      <t>バン</t>
    </rPh>
    <rPh sb="40" eb="41">
      <t>ゴウ</t>
    </rPh>
    <phoneticPr fontId="2"/>
  </si>
  <si>
    <t>合計金額</t>
    <rPh sb="0" eb="2">
      <t>ゴウケイ</t>
    </rPh>
    <rPh sb="2" eb="4">
      <t>キンガク</t>
    </rPh>
    <phoneticPr fontId="2"/>
  </si>
  <si>
    <t>お客様名</t>
    <rPh sb="1" eb="3">
      <t>キャクサマ</t>
    </rPh>
    <rPh sb="3" eb="4">
      <t>メイ</t>
    </rPh>
    <phoneticPr fontId="2"/>
  </si>
  <si>
    <t>〒</t>
    <phoneticPr fontId="2"/>
  </si>
  <si>
    <t>※クオ･カード申込みの際は、必ずＨＰに記載されている｢注意事項｣をお読みください。</t>
    <rPh sb="7" eb="9">
      <t>モウシコ</t>
    </rPh>
    <rPh sb="11" eb="12">
      <t>サイ</t>
    </rPh>
    <rPh sb="14" eb="15">
      <t>カナラ</t>
    </rPh>
    <rPh sb="19" eb="21">
      <t>キサイ</t>
    </rPh>
    <rPh sb="27" eb="29">
      <t>チュウイ</t>
    </rPh>
    <rPh sb="29" eb="31">
      <t>ジコウ</t>
    </rPh>
    <rPh sb="34" eb="35">
      <t>ヨ</t>
    </rPh>
    <phoneticPr fontId="2"/>
  </si>
  <si>
    <t>ご住所</t>
    <rPh sb="1" eb="3">
      <t>ジュウショ</t>
    </rPh>
    <phoneticPr fontId="2"/>
  </si>
  <si>
    <t>（送付先）</t>
    <rPh sb="1" eb="3">
      <t>ソウフ</t>
    </rPh>
    <rPh sb="3" eb="4">
      <t>サキ</t>
    </rPh>
    <phoneticPr fontId="2"/>
  </si>
  <si>
    <t>送料について</t>
    <rPh sb="0" eb="2">
      <t>ソウリョウ</t>
    </rPh>
    <phoneticPr fontId="2"/>
  </si>
  <si>
    <t>お申し込み後、ＱＵＯカードと請求書を郵送させて頂きます。</t>
    <rPh sb="1" eb="2">
      <t>モウ</t>
    </rPh>
    <rPh sb="3" eb="4">
      <t>コ</t>
    </rPh>
    <rPh sb="5" eb="6">
      <t>ゴ</t>
    </rPh>
    <rPh sb="14" eb="17">
      <t>セイキュウショ</t>
    </rPh>
    <rPh sb="18" eb="20">
      <t>ユウソウ</t>
    </rPh>
    <rPh sb="23" eb="24">
      <t>イタダ</t>
    </rPh>
    <phoneticPr fontId="2"/>
  </si>
  <si>
    <t>納品希望日</t>
    <rPh sb="0" eb="2">
      <t>ノウヒン</t>
    </rPh>
    <rPh sb="2" eb="4">
      <t>キボウ</t>
    </rPh>
    <rPh sb="4" eb="5">
      <t>ヒ</t>
    </rPh>
    <phoneticPr fontId="2"/>
  </si>
  <si>
    <t xml:space="preserve"> ご担当者</t>
    <phoneticPr fontId="2"/>
  </si>
  <si>
    <t>ＦＡＸ</t>
    <phoneticPr fontId="2"/>
  </si>
  <si>
    <t>×</t>
    <phoneticPr fontId="2"/>
  </si>
  <si>
    <t>券種　/　カードデザイン</t>
    <rPh sb="0" eb="2">
      <t>ケンシュ</t>
    </rPh>
    <phoneticPr fontId="2"/>
  </si>
  <si>
    <t>枚数</t>
    <rPh sb="0" eb="2">
      <t>マイスウ</t>
    </rPh>
    <phoneticPr fontId="2"/>
  </si>
  <si>
    <t>300円/500円/700円/1000円券</t>
  </si>
  <si>
    <t>2000円/3000円/5000円/10000円券</t>
  </si>
  <si>
    <t>×</t>
    <phoneticPr fontId="2"/>
  </si>
  <si>
    <t>合　計　金　額　（Ａ）+（Ｂ）</t>
    <rPh sb="0" eb="1">
      <t>ゴウ</t>
    </rPh>
    <rPh sb="2" eb="3">
      <t>ケイ</t>
    </rPh>
    <rPh sb="4" eb="5">
      <t>キン</t>
    </rPh>
    <rPh sb="6" eb="7">
      <t>ガク</t>
    </rPh>
    <phoneticPr fontId="2"/>
  </si>
  <si>
    <t>（Ｂ）　2000円/3000円/5000円/10000円券　　合計</t>
    <rPh sb="31" eb="33">
      <t>ゴウケイ</t>
    </rPh>
    <phoneticPr fontId="2"/>
  </si>
  <si>
    <t>（Ａ）　300円/500円/700円/1000円券　　合計</t>
    <rPh sb="27" eb="29">
      <t>ゴウケイ</t>
    </rPh>
    <phoneticPr fontId="2"/>
  </si>
  <si>
    <t>１ヶ月以内に振り込みをお願いします。※振込手数料は、お客様負担でお願いします。静岡県労働金庫様とお取引のある労働者福祉協議会加盟団体様からのお振込みには振込手数料はかかりません。</t>
    <phoneticPr fontId="2"/>
  </si>
  <si>
    <t>送料</t>
    <rPh sb="0" eb="2">
      <t>ソウリョウ</t>
    </rPh>
    <phoneticPr fontId="2"/>
  </si>
  <si>
    <t>枚</t>
    <rPh sb="0" eb="1">
      <t>マイ</t>
    </rPh>
    <phoneticPr fontId="2"/>
  </si>
  <si>
    <t>追加料金</t>
    <rPh sb="0" eb="2">
      <t>ツイカ</t>
    </rPh>
    <rPh sb="2" eb="4">
      <t>リョウキン</t>
    </rPh>
    <phoneticPr fontId="2"/>
  </si>
  <si>
    <t>　受領者</t>
    <rPh sb="1" eb="4">
      <t>ジュリョウシャ</t>
    </rPh>
    <phoneticPr fontId="2"/>
  </si>
  <si>
    <t>○○労働組合　○△支部</t>
    <rPh sb="2" eb="6">
      <t>ロウドウクミアイ</t>
    </rPh>
    <rPh sb="9" eb="11">
      <t>シブ</t>
    </rPh>
    <phoneticPr fontId="2"/>
  </si>
  <si>
    <t>山下</t>
    <rPh sb="0" eb="2">
      <t>ヤマシタ</t>
    </rPh>
    <phoneticPr fontId="2"/>
  </si>
  <si>
    <t>420-××××</t>
    <phoneticPr fontId="2"/>
  </si>
  <si>
    <t>静岡県静岡市葵区〇〇町〇〇－〇</t>
    <rPh sb="0" eb="3">
      <t>シズオカケン</t>
    </rPh>
    <rPh sb="3" eb="6">
      <t>シズオカシ</t>
    </rPh>
    <rPh sb="6" eb="7">
      <t>アオイ</t>
    </rPh>
    <rPh sb="7" eb="8">
      <t>ク</t>
    </rPh>
    <rPh sb="10" eb="11">
      <t>マチ</t>
    </rPh>
    <phoneticPr fontId="2"/>
  </si>
  <si>
    <t>０５４－〇〇〇－〇〇〇〇</t>
    <phoneticPr fontId="2"/>
  </si>
  <si>
    <t>500円券　ＱＵＯスマイル</t>
  </si>
  <si>
    <t>500円券　茶畑空高く</t>
  </si>
  <si>
    <t>1000円券　富士山雲海</t>
  </si>
  <si>
    <t>2000円券　朝もやの時</t>
  </si>
  <si>
    <t>10000円券　富士と湖</t>
  </si>
  <si>
    <t>リボン（２つ折り）</t>
  </si>
  <si>
    <t>5000円券　スイトピー</t>
  </si>
  <si>
    <t>それ以上の金額申込みの場合配送料は無料です。</t>
    <rPh sb="2" eb="4">
      <t>イジョウ</t>
    </rPh>
    <rPh sb="5" eb="7">
      <t>キンガク</t>
    </rPh>
    <rPh sb="7" eb="9">
      <t>モウシコ</t>
    </rPh>
    <rPh sb="11" eb="13">
      <t>バアイ</t>
    </rPh>
    <rPh sb="13" eb="15">
      <t>ハイソウ</t>
    </rPh>
    <rPh sb="15" eb="16">
      <t>リョウ</t>
    </rPh>
    <rPh sb="17" eb="19">
      <t>ムリョウ</t>
    </rPh>
    <phoneticPr fontId="2"/>
  </si>
  <si>
    <t>300円券・500円券･700円券・1,000円券にて５万円以下のお申込みの場合、配送料５００円はお客様負担になります。</t>
    <rPh sb="3" eb="4">
      <t>エン</t>
    </rPh>
    <rPh sb="4" eb="5">
      <t>ケン</t>
    </rPh>
    <rPh sb="9" eb="10">
      <t>エン</t>
    </rPh>
    <rPh sb="10" eb="11">
      <t>ケン</t>
    </rPh>
    <rPh sb="15" eb="16">
      <t>エン</t>
    </rPh>
    <rPh sb="16" eb="17">
      <t>ケン</t>
    </rPh>
    <rPh sb="29" eb="30">
      <t>エン</t>
    </rPh>
    <rPh sb="41" eb="43">
      <t>ハイソウ</t>
    </rPh>
    <rPh sb="47" eb="48">
      <t>エン</t>
    </rPh>
    <phoneticPr fontId="2"/>
  </si>
  <si>
    <t>2,000円券・3,000円券･5,000円券･10,000円券にて１０万円以下のお申込みの場合、配送料５００円はお客様負担とさせて頂きます。</t>
    <rPh sb="5" eb="6">
      <t>エン</t>
    </rPh>
    <rPh sb="6" eb="7">
      <t>ケン</t>
    </rPh>
    <rPh sb="13" eb="14">
      <t>エン</t>
    </rPh>
    <rPh sb="14" eb="15">
      <t>ケン</t>
    </rPh>
    <rPh sb="21" eb="22">
      <t>エン</t>
    </rPh>
    <rPh sb="22" eb="23">
      <t>ケン</t>
    </rPh>
    <rPh sb="30" eb="31">
      <t>エン</t>
    </rPh>
    <rPh sb="31" eb="32">
      <t>ケン</t>
    </rPh>
    <rPh sb="36" eb="37">
      <t>マン</t>
    </rPh>
    <rPh sb="37" eb="38">
      <t>エン</t>
    </rPh>
    <rPh sb="38" eb="40">
      <t>イカ</t>
    </rPh>
    <rPh sb="42" eb="44">
      <t>モウシコ</t>
    </rPh>
    <rPh sb="46" eb="48">
      <t>バアイ</t>
    </rPh>
    <rPh sb="49" eb="51">
      <t>ハイソウ</t>
    </rPh>
    <rPh sb="51" eb="52">
      <t>リョウ</t>
    </rPh>
    <rPh sb="55" eb="56">
      <t>エン</t>
    </rPh>
    <rPh sb="58" eb="60">
      <t>キャクサマ</t>
    </rPh>
    <rPh sb="60" eb="62">
      <t>フタン</t>
    </rPh>
    <rPh sb="66" eb="67">
      <t>イタダ</t>
    </rPh>
    <phoneticPr fontId="2"/>
  </si>
  <si>
    <t>300円/500円/700円/1000円券</t>
    <phoneticPr fontId="2"/>
  </si>
  <si>
    <t>2000円/3000円/5000円/10000円券</t>
    <phoneticPr fontId="2"/>
  </si>
  <si>
    <t>300円券　青空のおくりもの</t>
    <rPh sb="3" eb="4">
      <t>エン</t>
    </rPh>
    <rPh sb="4" eb="5">
      <t>ケン</t>
    </rPh>
    <rPh sb="6" eb="8">
      <t>アオゾラ</t>
    </rPh>
    <phoneticPr fontId="2"/>
  </si>
  <si>
    <t>700円券　リーフサークル700</t>
    <rPh sb="3" eb="4">
      <t>エン</t>
    </rPh>
    <rPh sb="4" eb="5">
      <t>ケン</t>
    </rPh>
    <phoneticPr fontId="2"/>
  </si>
  <si>
    <t>500円券　ＱＵＯスマイル</t>
    <rPh sb="3" eb="4">
      <t>エン</t>
    </rPh>
    <rPh sb="4" eb="5">
      <t>ケン</t>
    </rPh>
    <phoneticPr fontId="2"/>
  </si>
  <si>
    <t>500円券　ピンクのブーケ</t>
    <rPh sb="3" eb="4">
      <t>エン</t>
    </rPh>
    <rPh sb="4" eb="5">
      <t>ケン</t>
    </rPh>
    <phoneticPr fontId="2"/>
  </si>
  <si>
    <t>500円券　マーガレット</t>
    <rPh sb="3" eb="4">
      <t>エン</t>
    </rPh>
    <rPh sb="4" eb="5">
      <t>ケン</t>
    </rPh>
    <phoneticPr fontId="2"/>
  </si>
  <si>
    <t>500円券　三保松原と富士山</t>
    <rPh sb="3" eb="4">
      <t>エン</t>
    </rPh>
    <rPh sb="4" eb="5">
      <t>ケン</t>
    </rPh>
    <rPh sb="6" eb="8">
      <t>ミホ</t>
    </rPh>
    <rPh sb="8" eb="10">
      <t>マツバラ</t>
    </rPh>
    <rPh sb="11" eb="14">
      <t>フジサン</t>
    </rPh>
    <phoneticPr fontId="2"/>
  </si>
  <si>
    <t>1000円券　ＱＵＯスマイルレッド</t>
    <rPh sb="4" eb="5">
      <t>エン</t>
    </rPh>
    <rPh sb="5" eb="6">
      <t>ケン</t>
    </rPh>
    <phoneticPr fontId="2"/>
  </si>
  <si>
    <t>1000円券　黄色い花束</t>
    <rPh sb="4" eb="5">
      <t>エン</t>
    </rPh>
    <rPh sb="5" eb="6">
      <t>ケン</t>
    </rPh>
    <rPh sb="7" eb="9">
      <t>キイロ</t>
    </rPh>
    <rPh sb="10" eb="12">
      <t>ハナタバ</t>
    </rPh>
    <phoneticPr fontId="2"/>
  </si>
  <si>
    <t>1000円券　逆さ富士</t>
    <rPh sb="4" eb="5">
      <t>エン</t>
    </rPh>
    <rPh sb="5" eb="6">
      <t>ケン</t>
    </rPh>
    <rPh sb="7" eb="8">
      <t>サカ</t>
    </rPh>
    <rPh sb="9" eb="11">
      <t>フジ</t>
    </rPh>
    <phoneticPr fontId="2"/>
  </si>
  <si>
    <t>2000円券　黄色いカラー</t>
    <rPh sb="4" eb="5">
      <t>エン</t>
    </rPh>
    <rPh sb="5" eb="6">
      <t>ケン</t>
    </rPh>
    <rPh sb="7" eb="9">
      <t>キイロ</t>
    </rPh>
    <phoneticPr fontId="2"/>
  </si>
  <si>
    <t>3000円券　新しい命</t>
    <rPh sb="4" eb="5">
      <t>エン</t>
    </rPh>
    <rPh sb="5" eb="6">
      <t>ケン</t>
    </rPh>
    <rPh sb="7" eb="8">
      <t>アタラ</t>
    </rPh>
    <rPh sb="10" eb="11">
      <t>イノチ</t>
    </rPh>
    <phoneticPr fontId="2"/>
  </si>
  <si>
    <t>3000円券　しあわせのつぼみ</t>
    <rPh sb="4" eb="5">
      <t>エン</t>
    </rPh>
    <rPh sb="5" eb="6">
      <t>ケン</t>
    </rPh>
    <phoneticPr fontId="2"/>
  </si>
  <si>
    <t>5000円券　スイートピー</t>
    <rPh sb="4" eb="5">
      <t>エン</t>
    </rPh>
    <rPh sb="5" eb="6">
      <t>ケン</t>
    </rPh>
    <phoneticPr fontId="2"/>
  </si>
  <si>
    <t>10000円券　富士と湖</t>
    <rPh sb="5" eb="6">
      <t>エン</t>
    </rPh>
    <rPh sb="6" eb="7">
      <t>ケン</t>
    </rPh>
    <rPh sb="8" eb="10">
      <t>フジ</t>
    </rPh>
    <rPh sb="11" eb="12">
      <t>ミズウミ</t>
    </rPh>
    <phoneticPr fontId="2"/>
  </si>
  <si>
    <t>カードケース選んで下さい</t>
  </si>
  <si>
    <t>　　　　　　　様</t>
    <rPh sb="7" eb="8">
      <t>サマ</t>
    </rPh>
    <phoneticPr fontId="2"/>
  </si>
  <si>
    <t>様</t>
    <rPh sb="0" eb="1">
      <t>サマ</t>
    </rPh>
    <phoneticPr fontId="2"/>
  </si>
  <si>
    <t>ご住所/(送付先）</t>
    <rPh sb="1" eb="3">
      <t>ジュウショ</t>
    </rPh>
    <rPh sb="5" eb="8">
      <t>ソウフサキ</t>
    </rPh>
    <phoneticPr fontId="2"/>
  </si>
  <si>
    <t>ＦＡＸ</t>
    <phoneticPr fontId="2"/>
  </si>
  <si>
    <t>額　　面</t>
    <rPh sb="0" eb="1">
      <t>ガク</t>
    </rPh>
    <rPh sb="3" eb="4">
      <t>メン</t>
    </rPh>
    <phoneticPr fontId="2"/>
  </si>
  <si>
    <t>カードデザイン</t>
    <phoneticPr fontId="2"/>
  </si>
  <si>
    <t>３００円</t>
    <rPh sb="3" eb="4">
      <t>エン</t>
    </rPh>
    <phoneticPr fontId="2"/>
  </si>
  <si>
    <t>青空のおくりもの</t>
    <phoneticPr fontId="2"/>
  </si>
  <si>
    <t>３３０円</t>
    <rPh sb="3" eb="4">
      <t>エン</t>
    </rPh>
    <phoneticPr fontId="2"/>
  </si>
  <si>
    <t>円</t>
    <rPh sb="0" eb="1">
      <t>エン</t>
    </rPh>
    <phoneticPr fontId="2"/>
  </si>
  <si>
    <t>５００円</t>
    <rPh sb="3" eb="4">
      <t>エン</t>
    </rPh>
    <phoneticPr fontId="2"/>
  </si>
  <si>
    <t>ＱＵＯスマイル</t>
    <phoneticPr fontId="2"/>
  </si>
  <si>
    <t>５３０円</t>
    <rPh sb="3" eb="4">
      <t>エン</t>
    </rPh>
    <phoneticPr fontId="2"/>
  </si>
  <si>
    <t>円</t>
    <phoneticPr fontId="2"/>
  </si>
  <si>
    <t>円</t>
    <phoneticPr fontId="2"/>
  </si>
  <si>
    <t>ピンクのブーケ</t>
    <phoneticPr fontId="2"/>
  </si>
  <si>
    <t>マーガレット</t>
    <phoneticPr fontId="2"/>
  </si>
  <si>
    <t>×</t>
    <phoneticPr fontId="2"/>
  </si>
  <si>
    <t>世界遺産　三保松原と富士山</t>
    <rPh sb="0" eb="2">
      <t>セカイ</t>
    </rPh>
    <rPh sb="2" eb="4">
      <t>イサン</t>
    </rPh>
    <rPh sb="5" eb="9">
      <t>ミホマツバラ</t>
    </rPh>
    <rPh sb="10" eb="13">
      <t>フジサン</t>
    </rPh>
    <phoneticPr fontId="2"/>
  </si>
  <si>
    <t>７００円</t>
    <rPh sb="3" eb="4">
      <t>エン</t>
    </rPh>
    <phoneticPr fontId="2"/>
  </si>
  <si>
    <t>リーフサークル</t>
    <phoneticPr fontId="2"/>
  </si>
  <si>
    <t>７５０円</t>
    <rPh sb="3" eb="4">
      <t>エン</t>
    </rPh>
    <phoneticPr fontId="2"/>
  </si>
  <si>
    <t>×</t>
    <phoneticPr fontId="2"/>
  </si>
  <si>
    <t>円</t>
    <phoneticPr fontId="2"/>
  </si>
  <si>
    <t>１,０００円</t>
    <rPh sb="5" eb="6">
      <t>エン</t>
    </rPh>
    <phoneticPr fontId="2"/>
  </si>
  <si>
    <t>ＱＵＯスマイルレッド</t>
    <phoneticPr fontId="2"/>
  </si>
  <si>
    <t>１,０４０円</t>
    <rPh sb="5" eb="6">
      <t>エン</t>
    </rPh>
    <phoneticPr fontId="2"/>
  </si>
  <si>
    <t>黄色い花束</t>
    <rPh sb="0" eb="2">
      <t>キイロ</t>
    </rPh>
    <rPh sb="3" eb="5">
      <t>ハナタバ</t>
    </rPh>
    <phoneticPr fontId="2"/>
  </si>
  <si>
    <t>逆さ富士</t>
    <rPh sb="0" eb="1">
      <t>サカ</t>
    </rPh>
    <rPh sb="2" eb="4">
      <t>フジ</t>
    </rPh>
    <phoneticPr fontId="2"/>
  </si>
  <si>
    <t>２,０００円</t>
    <rPh sb="5" eb="6">
      <t>エン</t>
    </rPh>
    <phoneticPr fontId="2"/>
  </si>
  <si>
    <t>黄色いカラー</t>
    <rPh sb="0" eb="2">
      <t>キイロ</t>
    </rPh>
    <phoneticPr fontId="2"/>
  </si>
  <si>
    <t>３,０００円</t>
    <rPh sb="5" eb="6">
      <t>エン</t>
    </rPh>
    <phoneticPr fontId="2"/>
  </si>
  <si>
    <t>新しい命</t>
    <rPh sb="0" eb="1">
      <t>アタラ</t>
    </rPh>
    <rPh sb="3" eb="4">
      <t>イノチ</t>
    </rPh>
    <phoneticPr fontId="2"/>
  </si>
  <si>
    <t>しあわせのつぼみ</t>
  </si>
  <si>
    <t>５,０００円</t>
    <rPh sb="5" eb="6">
      <t>エン</t>
    </rPh>
    <phoneticPr fontId="2"/>
  </si>
  <si>
    <t>スイートピー</t>
    <phoneticPr fontId="2"/>
  </si>
  <si>
    <t>１０,０００円</t>
    <rPh sb="6" eb="7">
      <t>エン</t>
    </rPh>
    <phoneticPr fontId="2"/>
  </si>
  <si>
    <t>富士と湖</t>
    <rPh sb="0" eb="2">
      <t>フジ</t>
    </rPh>
    <rPh sb="3" eb="4">
      <t>ミズウミ</t>
    </rPh>
    <phoneticPr fontId="2"/>
  </si>
  <si>
    <t>　合　　計</t>
    <rPh sb="1" eb="2">
      <t>ゴウ</t>
    </rPh>
    <rPh sb="4" eb="5">
      <t>ケイ</t>
    </rPh>
    <phoneticPr fontId="2"/>
  </si>
  <si>
    <t>※１ヶ月以内に振り込みをお願いします。※振込手数料は、お客様負担でお願いします。静岡県労働金庫様とお取引のある労働者福祉協議会加盟団体様からのお振込みには振込手数料はかかりません。</t>
    <phoneticPr fontId="2"/>
  </si>
  <si>
    <r>
      <t xml:space="preserve">年　　　　   月　 </t>
    </r>
    <r>
      <rPr>
        <sz val="11"/>
        <rFont val="ＭＳ Ｐゴシック"/>
        <family val="3"/>
        <charset val="128"/>
      </rPr>
      <t>　　　  日 （　　</t>
    </r>
    <r>
      <rPr>
        <sz val="11"/>
        <rFont val="ＭＳ Ｐゴシック"/>
        <family val="3"/>
        <charset val="128"/>
      </rPr>
      <t xml:space="preserve"> </t>
    </r>
    <r>
      <rPr>
        <sz val="11"/>
        <rFont val="ＭＳ Ｐゴシック"/>
        <family val="3"/>
        <charset val="128"/>
      </rPr>
      <t>　）</t>
    </r>
    <rPh sb="0" eb="1">
      <t>ネン</t>
    </rPh>
    <rPh sb="8" eb="9">
      <t>ツキ</t>
    </rPh>
    <rPh sb="16" eb="17">
      <t>ヒ</t>
    </rPh>
    <phoneticPr fontId="2"/>
  </si>
  <si>
    <t>年　 　  　月  　　　日</t>
    <rPh sb="0" eb="1">
      <t>ネン</t>
    </rPh>
    <rPh sb="7" eb="8">
      <t>ツキ</t>
    </rPh>
    <rPh sb="13" eb="14">
      <t>ヒ</t>
    </rPh>
    <phoneticPr fontId="2"/>
  </si>
  <si>
    <r>
      <t>上記の申込みを確認いたしました。　</t>
    </r>
    <r>
      <rPr>
        <b/>
        <sz val="12"/>
        <rFont val="Meiryo UI"/>
        <family val="3"/>
        <charset val="128"/>
      </rPr>
      <t>　送料のご案内　（　無料　　500円　）</t>
    </r>
    <rPh sb="0" eb="2">
      <t>ジョウキ</t>
    </rPh>
    <rPh sb="3" eb="5">
      <t>モウシコ</t>
    </rPh>
    <rPh sb="7" eb="9">
      <t>カクニン</t>
    </rPh>
    <rPh sb="18" eb="20">
      <t>ソウリョウ</t>
    </rPh>
    <rPh sb="22" eb="24">
      <t>アンナイ</t>
    </rPh>
    <rPh sb="27" eb="29">
      <t>ムリョウ</t>
    </rPh>
    <rPh sb="34" eb="35">
      <t>エン</t>
    </rPh>
    <phoneticPr fontId="2"/>
  </si>
  <si>
    <t>TEL：０５４－２０３－６８７７　　　FAX：０５４－２０３－６８７８　　　営業時間　平日9:00～17:00</t>
    <rPh sb="38" eb="40">
      <t>エイギョウ</t>
    </rPh>
    <rPh sb="40" eb="42">
      <t>ジカン</t>
    </rPh>
    <rPh sb="43" eb="45">
      <t>ヘイジツ</t>
    </rPh>
    <phoneticPr fontId="2"/>
  </si>
  <si>
    <t>カードケース選んで下さい</t>
    <phoneticPr fontId="2"/>
  </si>
  <si>
    <t>カードケース不要</t>
  </si>
  <si>
    <t>封筒タイプ</t>
    <rPh sb="0" eb="2">
      <t>フウトウ</t>
    </rPh>
    <phoneticPr fontId="2"/>
  </si>
  <si>
    <t>2つ折り台紙タイプ</t>
    <rPh sb="2" eb="3">
      <t>オ</t>
    </rPh>
    <rPh sb="4" eb="6">
      <t>ダイシ</t>
    </rPh>
    <phoneticPr fontId="2"/>
  </si>
  <si>
    <t>ビニールケース</t>
    <phoneticPr fontId="2"/>
  </si>
  <si>
    <t>　　購入枚数分の「ケース」をお付け致します。（下記よりお選び下さい）　追加購入の場合は、５円（税込）で販売致しております。</t>
    <rPh sb="23" eb="25">
      <t>カキ</t>
    </rPh>
    <rPh sb="28" eb="29">
      <t>エラ</t>
    </rPh>
    <rPh sb="30" eb="31">
      <t>クダ</t>
    </rPh>
    <rPh sb="35" eb="37">
      <t>ツイカ</t>
    </rPh>
    <rPh sb="37" eb="39">
      <t>コウニュウ</t>
    </rPh>
    <rPh sb="40" eb="42">
      <t>バアイ</t>
    </rPh>
    <rPh sb="45" eb="46">
      <t>エン</t>
    </rPh>
    <rPh sb="47" eb="49">
      <t>ゼイコ</t>
    </rPh>
    <rPh sb="51" eb="53">
      <t>ハンバイ</t>
    </rPh>
    <rPh sb="53" eb="54">
      <t>イタ</t>
    </rPh>
    <phoneticPr fontId="2"/>
  </si>
  <si>
    <t>Kids Smile 専用カードケース</t>
    <rPh sb="11" eb="13">
      <t>センヨウ</t>
    </rPh>
    <phoneticPr fontId="2"/>
  </si>
  <si>
    <t>500円券　赤い羽根　500</t>
    <rPh sb="6" eb="7">
      <t>アカ</t>
    </rPh>
    <rPh sb="8" eb="10">
      <t>ハネ</t>
    </rPh>
    <phoneticPr fontId="2"/>
  </si>
  <si>
    <t>500円券　おもいやり　500</t>
    <phoneticPr fontId="2"/>
  </si>
  <si>
    <t>500円券　QUO Kids Smile 500</t>
    <phoneticPr fontId="2"/>
  </si>
  <si>
    <t>1000円券　QUO Kids Smile 1000</t>
    <phoneticPr fontId="2"/>
  </si>
  <si>
    <t>1000円券　赤い羽根 1000</t>
    <rPh sb="7" eb="8">
      <t>アカ</t>
    </rPh>
    <rPh sb="9" eb="11">
      <t>ハネ</t>
    </rPh>
    <phoneticPr fontId="2"/>
  </si>
  <si>
    <t>1000円券　おもいやり 1000</t>
    <phoneticPr fontId="2"/>
  </si>
  <si>
    <t>500円券　ＱＵＯ ＢＯＯＫ ＣＡＲＤ 500</t>
    <rPh sb="3" eb="4">
      <t>エン</t>
    </rPh>
    <rPh sb="4" eb="5">
      <t>ケン</t>
    </rPh>
    <phoneticPr fontId="2"/>
  </si>
  <si>
    <t>1000円券  ＱＵＯ ＢＯＯＫ ＣＡＲＤ 1000</t>
    <rPh sb="4" eb="5">
      <t>エン</t>
    </rPh>
    <rPh sb="5" eb="6">
      <t>ケン</t>
    </rPh>
    <phoneticPr fontId="2"/>
  </si>
  <si>
    <t>赤い羽根　500</t>
    <rPh sb="0" eb="1">
      <t>アカ</t>
    </rPh>
    <rPh sb="2" eb="4">
      <t>ハネ</t>
    </rPh>
    <phoneticPr fontId="2"/>
  </si>
  <si>
    <t>おもいやり　500</t>
    <phoneticPr fontId="2"/>
  </si>
  <si>
    <t>QUO Kids Smile 500</t>
    <phoneticPr fontId="2"/>
  </si>
  <si>
    <t>５４０円</t>
    <rPh sb="3" eb="4">
      <t>エン</t>
    </rPh>
    <phoneticPr fontId="2"/>
  </si>
  <si>
    <t>５８０円</t>
    <rPh sb="3" eb="4">
      <t>エン</t>
    </rPh>
    <phoneticPr fontId="2"/>
  </si>
  <si>
    <t>赤い羽根　1000</t>
    <rPh sb="0" eb="1">
      <t>アカ</t>
    </rPh>
    <rPh sb="2" eb="4">
      <t>ハネ</t>
    </rPh>
    <phoneticPr fontId="2"/>
  </si>
  <si>
    <t>おもいやり　1000</t>
    <phoneticPr fontId="2"/>
  </si>
  <si>
    <t>QUO Kids Smile 1000</t>
    <phoneticPr fontId="2"/>
  </si>
  <si>
    <t>１,０５０円</t>
    <rPh sb="5" eb="6">
      <t>エン</t>
    </rPh>
    <phoneticPr fontId="2"/>
  </si>
  <si>
    <t>１,０９０円</t>
    <rPh sb="5" eb="6">
      <t>エン</t>
    </rPh>
    <phoneticPr fontId="2"/>
  </si>
  <si>
    <t>□封筒タイプ　　　　□2つ折り台紙タイプ　　　　□ビニールケース　　　　□Kids Smile　　　　□カードケース不要</t>
    <rPh sb="1" eb="3">
      <t>フウトウ</t>
    </rPh>
    <rPh sb="13" eb="14">
      <t>オ</t>
    </rPh>
    <rPh sb="15" eb="17">
      <t>ダイシ</t>
    </rPh>
    <phoneticPr fontId="2"/>
  </si>
  <si>
    <t>　　　　 年　　　　　　月　　　　　　日（　 　　　　）</t>
    <rPh sb="5" eb="6">
      <t>ネン</t>
    </rPh>
    <rPh sb="12" eb="13">
      <t>ツキ</t>
    </rPh>
    <rPh sb="19" eb="20">
      <t>ヒ</t>
    </rPh>
    <phoneticPr fontId="2"/>
  </si>
  <si>
    <t>QUO BOOK CARD 500</t>
    <phoneticPr fontId="2"/>
  </si>
  <si>
    <t>QUO BOOK CARD　1000</t>
    <phoneticPr fontId="2"/>
  </si>
  <si>
    <t>＜静岡県労福協・連合静岡加入組織の皆様専用＞</t>
    <phoneticPr fontId="2"/>
  </si>
  <si>
    <t>①　300円券・500円券･700円券・1,000円券にて５万円未満のお申込みの場合、配送料５００円はお客様負担とさせて頂きます。</t>
    <rPh sb="5" eb="6">
      <t>エン</t>
    </rPh>
    <rPh sb="6" eb="7">
      <t>ケン</t>
    </rPh>
    <rPh sb="11" eb="12">
      <t>エン</t>
    </rPh>
    <rPh sb="12" eb="13">
      <t>ケン</t>
    </rPh>
    <rPh sb="17" eb="18">
      <t>エン</t>
    </rPh>
    <rPh sb="18" eb="19">
      <t>ケン</t>
    </rPh>
    <rPh sb="31" eb="32">
      <t>エン</t>
    </rPh>
    <rPh sb="32" eb="34">
      <t>ミマン</t>
    </rPh>
    <rPh sb="43" eb="45">
      <t>ハイソウ</t>
    </rPh>
    <rPh sb="45" eb="46">
      <t>リョウ</t>
    </rPh>
    <rPh sb="49" eb="50">
      <t>エン</t>
    </rPh>
    <phoneticPr fontId="2"/>
  </si>
  <si>
    <t>②　2,000円券・3,000円券･5,000円券･10,000円券にて１０万円未満のお申込みの場合、配送料５００円はお客様負担とさせて頂きます。</t>
    <rPh sb="7" eb="8">
      <t>エン</t>
    </rPh>
    <rPh sb="8" eb="9">
      <t>ケン</t>
    </rPh>
    <rPh sb="15" eb="16">
      <t>エン</t>
    </rPh>
    <rPh sb="16" eb="17">
      <t>ケン</t>
    </rPh>
    <rPh sb="23" eb="24">
      <t>エン</t>
    </rPh>
    <rPh sb="24" eb="25">
      <t>ケン</t>
    </rPh>
    <rPh sb="32" eb="33">
      <t>エン</t>
    </rPh>
    <rPh sb="33" eb="34">
      <t>ケン</t>
    </rPh>
    <rPh sb="38" eb="39">
      <t>マン</t>
    </rPh>
    <rPh sb="39" eb="40">
      <t>エン</t>
    </rPh>
    <rPh sb="40" eb="42">
      <t>ミマン</t>
    </rPh>
    <rPh sb="44" eb="46">
      <t>モウシコ</t>
    </rPh>
    <rPh sb="48" eb="50">
      <t>バアイ</t>
    </rPh>
    <rPh sb="51" eb="53">
      <t>ハイソウ</t>
    </rPh>
    <rPh sb="53" eb="54">
      <t>リョウ</t>
    </rPh>
    <rPh sb="57" eb="58">
      <t>エン</t>
    </rPh>
    <rPh sb="60" eb="62">
      <t>キャクサマ</t>
    </rPh>
    <rPh sb="62" eb="64">
      <t>フタン</t>
    </rPh>
    <rPh sb="68" eb="69">
      <t>イタダ</t>
    </rPh>
    <phoneticPr fontId="2"/>
  </si>
  <si>
    <t>それ以上の金額申込みの場合配送料は無料です。（券種合算の場合、①②どちらかの各条件を満たしている場合のみ送料は無料になります）</t>
    <rPh sb="2" eb="4">
      <t>イジョウ</t>
    </rPh>
    <rPh sb="5" eb="7">
      <t>キンガク</t>
    </rPh>
    <rPh sb="7" eb="9">
      <t>モウシコ</t>
    </rPh>
    <rPh sb="11" eb="13">
      <t>バアイ</t>
    </rPh>
    <rPh sb="13" eb="15">
      <t>ハイソウ</t>
    </rPh>
    <rPh sb="15" eb="16">
      <t>リョウ</t>
    </rPh>
    <rPh sb="17" eb="19">
      <t>ムリョウ</t>
    </rPh>
    <rPh sb="23" eb="25">
      <t>ケンシュ</t>
    </rPh>
    <rPh sb="25" eb="27">
      <t>ガッサン</t>
    </rPh>
    <rPh sb="28" eb="30">
      <t>バアイ</t>
    </rPh>
    <rPh sb="38" eb="39">
      <t>カク</t>
    </rPh>
    <rPh sb="39" eb="41">
      <t>ジョウケン</t>
    </rPh>
    <rPh sb="42" eb="43">
      <t>ミ</t>
    </rPh>
    <rPh sb="48" eb="50">
      <t>バアイ</t>
    </rPh>
    <rPh sb="52" eb="54">
      <t>ソウリョウ</t>
    </rPh>
    <rPh sb="55" eb="57">
      <t>ムリョウ</t>
    </rPh>
    <phoneticPr fontId="2"/>
  </si>
  <si>
    <t>＜静岡県労福協・連合静岡加入組織の皆様＞</t>
    <rPh sb="1" eb="3">
      <t>シズオカ</t>
    </rPh>
    <rPh sb="3" eb="4">
      <t>ケン</t>
    </rPh>
    <rPh sb="4" eb="7">
      <t>ロウフクキョウ</t>
    </rPh>
    <rPh sb="8" eb="10">
      <t>レンゴウ</t>
    </rPh>
    <rPh sb="10" eb="12">
      <t>シズオカ</t>
    </rPh>
    <rPh sb="12" eb="14">
      <t>カニュウ</t>
    </rPh>
    <rPh sb="14" eb="16">
      <t>ソシキ</t>
    </rPh>
    <rPh sb="17" eb="19">
      <t>ミナサマ</t>
    </rPh>
    <phoneticPr fontId="2"/>
  </si>
  <si>
    <t>＜静岡県労福協・連合静岡加入組織の皆様＞</t>
    <phoneticPr fontId="2"/>
  </si>
  <si>
    <t>購入枚数分の「無料カードケース」をお付け致します。（カード枚数分お付け致します）
Kids Smileカードは専用のカードケースがつきます。Kids Smileとその他のカード両方購入の場合は、２箇所にチェックを入れてください。</t>
    <phoneticPr fontId="2"/>
  </si>
  <si>
    <t>静岡ユニオントラベル行</t>
    <rPh sb="0" eb="2">
      <t>シズオカ</t>
    </rPh>
    <rPh sb="10" eb="11">
      <t>イ</t>
    </rPh>
    <phoneticPr fontId="2"/>
  </si>
  <si>
    <t>union-travel@herb.ocn.ne.jp</t>
    <phoneticPr fontId="2"/>
  </si>
  <si>
    <t>Eメールアドレス</t>
    <phoneticPr fontId="2"/>
  </si>
  <si>
    <t>メールアドレス</t>
    <phoneticPr fontId="2"/>
  </si>
  <si>
    <t>2000円券　ＱＵＯスマイルグリーン</t>
    <rPh sb="4" eb="5">
      <t>エン</t>
    </rPh>
    <rPh sb="5" eb="6">
      <t>ケン</t>
    </rPh>
    <phoneticPr fontId="2"/>
  </si>
  <si>
    <t>ＱＵＯスマイルグリーン</t>
    <phoneticPr fontId="2"/>
  </si>
  <si>
    <t>【ＦＡＸ用】</t>
    <phoneticPr fontId="2"/>
  </si>
  <si>
    <t>【Ｅメール用】</t>
    <phoneticPr fontId="2"/>
  </si>
  <si>
    <t>500円券　京都舞妓さん　</t>
    <rPh sb="6" eb="8">
      <t>キョウト</t>
    </rPh>
    <rPh sb="8" eb="10">
      <t>マイコ</t>
    </rPh>
    <phoneticPr fontId="2"/>
  </si>
  <si>
    <t>京都舞妓さん</t>
    <rPh sb="0" eb="2">
      <t>キョウト</t>
    </rPh>
    <rPh sb="2" eb="4">
      <t>マイコ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</si>
</sst>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quot;円&quot;"/>
    <numFmt numFmtId="178" formatCode="@\ &quot;様&quot;"/>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6"/>
      <name val="Meiryo UI"/>
      <family val="3"/>
      <charset val="128"/>
    </font>
    <font>
      <sz val="12"/>
      <name val="Meiryo UI"/>
      <family val="3"/>
      <charset val="128"/>
    </font>
    <font>
      <u/>
      <sz val="20"/>
      <color rgb="FFFF0000"/>
      <name val="Meiryo UI"/>
      <family val="3"/>
      <charset val="128"/>
    </font>
    <font>
      <sz val="11"/>
      <name val="Meiryo UI"/>
      <family val="3"/>
      <charset val="128"/>
    </font>
    <font>
      <u/>
      <sz val="20"/>
      <name val="Meiryo UI"/>
      <family val="3"/>
      <charset val="128"/>
    </font>
    <font>
      <sz val="14"/>
      <name val="Meiryo UI"/>
      <family val="3"/>
      <charset val="128"/>
    </font>
    <font>
      <sz val="10"/>
      <name val="Meiryo UI"/>
      <family val="3"/>
      <charset val="128"/>
    </font>
    <font>
      <b/>
      <sz val="14"/>
      <name val="Meiryo UI"/>
      <family val="3"/>
      <charset val="128"/>
    </font>
    <font>
      <b/>
      <sz val="12"/>
      <name val="Meiryo UI"/>
      <family val="3"/>
      <charset val="128"/>
    </font>
    <font>
      <b/>
      <sz val="16"/>
      <name val="Meiryo UI"/>
      <family val="3"/>
      <charset val="128"/>
    </font>
    <font>
      <sz val="9"/>
      <name val="Meiryo UI"/>
      <family val="3"/>
      <charset val="128"/>
    </font>
    <font>
      <sz val="8.5"/>
      <name val="Meiryo UI"/>
      <family val="3"/>
      <charset val="128"/>
    </font>
    <font>
      <b/>
      <sz val="14"/>
      <color indexed="20"/>
      <name val="Meiryo UI"/>
      <family val="3"/>
      <charset val="128"/>
    </font>
    <font>
      <b/>
      <sz val="11"/>
      <color indexed="12"/>
      <name val="Meiryo UI"/>
      <family val="3"/>
      <charset val="128"/>
    </font>
    <font>
      <sz val="10"/>
      <color indexed="12"/>
      <name val="Meiryo UI"/>
      <family val="3"/>
      <charset val="128"/>
    </font>
    <font>
      <b/>
      <sz val="10"/>
      <name val="Meiryo UI"/>
      <family val="3"/>
      <charset val="128"/>
    </font>
    <font>
      <b/>
      <sz val="11"/>
      <color indexed="10"/>
      <name val="Meiryo UI"/>
      <family val="3"/>
      <charset val="128"/>
    </font>
    <font>
      <sz val="18"/>
      <name val="Meiryo UI"/>
      <family val="3"/>
      <charset val="128"/>
    </font>
    <font>
      <b/>
      <sz val="11"/>
      <name val="Meiryo UI"/>
      <family val="3"/>
      <charset val="128"/>
    </font>
    <font>
      <b/>
      <sz val="12"/>
      <color rgb="FFFF0000"/>
      <name val="Meiryo UI"/>
      <family val="3"/>
      <charset val="128"/>
    </font>
    <font>
      <b/>
      <sz val="11"/>
      <color theme="9" tint="-0.499984740745262"/>
      <name val="Meiryo UI"/>
      <family val="3"/>
      <charset val="128"/>
    </font>
    <font>
      <b/>
      <sz val="16"/>
      <color rgb="FFFF0000"/>
      <name val="Meiryo UI"/>
      <family val="3"/>
      <charset val="128"/>
    </font>
    <font>
      <b/>
      <sz val="14"/>
      <color rgb="FFFF0000"/>
      <name val="Meiryo UI"/>
      <family val="3"/>
      <charset val="128"/>
    </font>
    <font>
      <b/>
      <sz val="11"/>
      <color rgb="FFFF0000"/>
      <name val="Meiryo UI"/>
      <family val="3"/>
      <charset val="128"/>
    </font>
    <font>
      <b/>
      <sz val="10"/>
      <color rgb="FFFF0000"/>
      <name val="Meiryo UI"/>
      <family val="3"/>
      <charset val="128"/>
    </font>
    <font>
      <sz val="9"/>
      <color indexed="81"/>
      <name val="ＭＳ Ｐゴシック"/>
      <family val="3"/>
      <charset val="128"/>
    </font>
    <font>
      <b/>
      <sz val="9"/>
      <color indexed="81"/>
      <name val="ＭＳ Ｐゴシック"/>
      <family val="3"/>
      <charset val="128"/>
    </font>
    <font>
      <b/>
      <sz val="14"/>
      <color indexed="20"/>
      <name val="ＭＳ Ｐゴシック"/>
      <family val="3"/>
      <charset val="128"/>
    </font>
    <font>
      <sz val="10"/>
      <name val="ＭＳ Ｐゴシック"/>
      <family val="3"/>
      <charset val="128"/>
    </font>
    <font>
      <sz val="16"/>
      <color indexed="81"/>
      <name val="Meiryo UI"/>
      <family val="3"/>
      <charset val="128"/>
    </font>
    <font>
      <sz val="9"/>
      <color rgb="FFFF0000"/>
      <name val="Meiryo UI"/>
      <family val="3"/>
      <charset val="128"/>
    </font>
    <font>
      <sz val="11"/>
      <color indexed="12"/>
      <name val="Meiryo UI"/>
      <family val="3"/>
      <charset val="128"/>
    </font>
    <font>
      <sz val="20"/>
      <color rgb="FFFF0000"/>
      <name val="Meiryo UI"/>
      <family val="3"/>
      <charset val="128"/>
    </font>
    <font>
      <sz val="20"/>
      <name val="Meiryo UI"/>
      <family val="3"/>
      <charset val="128"/>
    </font>
    <font>
      <sz val="8"/>
      <name val="Meiryo UI"/>
      <family val="3"/>
      <charset val="128"/>
    </font>
    <font>
      <b/>
      <sz val="10"/>
      <color theme="9" tint="-0.499984740745262"/>
      <name val="Meiryo UI"/>
      <family val="3"/>
      <charset val="128"/>
    </font>
    <font>
      <b/>
      <sz val="10"/>
      <color indexed="10"/>
      <name val="Meiryo UI"/>
      <family val="3"/>
      <charset val="128"/>
    </font>
    <font>
      <u/>
      <sz val="11"/>
      <color theme="10"/>
      <name val="ＭＳ Ｐゴシック"/>
      <family val="3"/>
      <charset val="128"/>
    </font>
    <font>
      <u/>
      <sz val="14"/>
      <color theme="10"/>
      <name val="Meiryo UI"/>
      <family val="3"/>
      <charset val="128"/>
    </font>
    <font>
      <b/>
      <sz val="20"/>
      <color rgb="FFFF0000"/>
      <name val="Meiryo UI"/>
      <family val="3"/>
      <charset val="128"/>
    </font>
  </fonts>
  <fills count="5">
    <fill>
      <patternFill patternType="none"/>
    </fill>
    <fill>
      <patternFill patternType="gray125"/>
    </fill>
    <fill>
      <patternFill patternType="solid">
        <fgColor theme="2"/>
        <bgColor indexed="64"/>
      </patternFill>
    </fill>
    <fill>
      <patternFill patternType="solid">
        <fgColor rgb="FFFFEFFF"/>
        <bgColor indexed="64"/>
      </patternFill>
    </fill>
    <fill>
      <patternFill patternType="solid">
        <fgColor theme="4" tint="0.59999389629810485"/>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thin">
        <color indexed="64"/>
      </top>
      <bottom/>
      <diagonal/>
    </border>
    <border>
      <left style="thin">
        <color indexed="64"/>
      </left>
      <right style="thin">
        <color indexed="64"/>
      </right>
      <top/>
      <bottom style="dotted">
        <color indexed="64"/>
      </bottom>
      <diagonal/>
    </border>
    <border>
      <left/>
      <right/>
      <top/>
      <bottom style="dash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uble">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40" fillId="0" borderId="0" applyNumberFormat="0" applyFill="0" applyBorder="0" applyAlignment="0" applyProtection="0"/>
  </cellStyleXfs>
  <cellXfs count="296">
    <xf numFmtId="0" fontId="0" fillId="0" borderId="0" xfId="0"/>
    <xf numFmtId="38" fontId="8" fillId="3" borderId="17" xfId="1" applyFont="1" applyFill="1" applyBorder="1" applyAlignment="1" applyProtection="1">
      <alignment horizontal="center" vertical="center"/>
      <protection locked="0"/>
    </xf>
    <xf numFmtId="38" fontId="8" fillId="3" borderId="35" xfId="1" applyFont="1" applyFill="1" applyBorder="1" applyAlignment="1" applyProtection="1">
      <alignment horizontal="center" vertical="center"/>
      <protection locked="0"/>
    </xf>
    <xf numFmtId="0" fontId="5" fillId="0" borderId="0" xfId="0" applyFont="1" applyAlignment="1">
      <alignment horizontal="center" vertical="center" shrinkToFit="1"/>
    </xf>
    <xf numFmtId="0" fontId="6" fillId="0" borderId="0" xfId="0" applyFont="1"/>
    <xf numFmtId="0" fontId="7"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vertical="center"/>
    </xf>
    <xf numFmtId="0" fontId="6" fillId="0" borderId="0" xfId="0" applyFont="1" applyAlignment="1">
      <alignment vertical="center"/>
    </xf>
    <xf numFmtId="176" fontId="4" fillId="0" borderId="6" xfId="0" applyNumberFormat="1" applyFont="1" applyBorder="1" applyAlignment="1">
      <alignment horizontal="center" vertical="center"/>
    </xf>
    <xf numFmtId="0" fontId="6" fillId="0" borderId="1" xfId="0" applyFont="1" applyBorder="1" applyAlignment="1">
      <alignment horizontal="left" vertical="center"/>
    </xf>
    <xf numFmtId="0" fontId="6" fillId="0" borderId="11" xfId="0" applyFont="1" applyBorder="1" applyAlignment="1">
      <alignment horizontal="center" vertical="center" wrapText="1"/>
    </xf>
    <xf numFmtId="0" fontId="8" fillId="0" borderId="26" xfId="0" applyFont="1" applyBorder="1" applyAlignment="1">
      <alignment horizontal="center" vertical="center"/>
    </xf>
    <xf numFmtId="0" fontId="6" fillId="0" borderId="12" xfId="0" applyFont="1" applyBorder="1" applyAlignment="1">
      <alignment horizontal="center" vertical="center" wrapText="1"/>
    </xf>
    <xf numFmtId="0" fontId="8" fillId="0" borderId="0" xfId="0" applyFont="1" applyAlignment="1">
      <alignment horizontal="left" vertical="top"/>
    </xf>
    <xf numFmtId="0" fontId="6" fillId="0" borderId="9" xfId="0" applyFont="1" applyBorder="1" applyAlignment="1">
      <alignment horizontal="center" vertical="center"/>
    </xf>
    <xf numFmtId="0" fontId="6" fillId="0" borderId="9" xfId="0" applyFont="1" applyBorder="1" applyAlignment="1">
      <alignment vertical="center"/>
    </xf>
    <xf numFmtId="0" fontId="21" fillId="2" borderId="11" xfId="0" applyFont="1" applyFill="1" applyBorder="1" applyAlignment="1">
      <alignment horizontal="center" vertical="center"/>
    </xf>
    <xf numFmtId="0" fontId="21" fillId="2" borderId="9" xfId="0" applyFont="1" applyFill="1" applyBorder="1" applyAlignment="1">
      <alignment horizontal="center" vertical="center"/>
    </xf>
    <xf numFmtId="38" fontId="21" fillId="2" borderId="11" xfId="1" applyFont="1" applyFill="1" applyBorder="1" applyAlignment="1" applyProtection="1">
      <alignment horizontal="center" vertical="center"/>
    </xf>
    <xf numFmtId="0" fontId="21" fillId="2" borderId="3" xfId="0" applyFont="1" applyFill="1" applyBorder="1" applyAlignment="1">
      <alignment horizontal="center" vertical="center"/>
    </xf>
    <xf numFmtId="0" fontId="6" fillId="0" borderId="16" xfId="0" applyFont="1" applyBorder="1" applyAlignment="1">
      <alignment horizontal="center" vertical="center"/>
    </xf>
    <xf numFmtId="38" fontId="10" fillId="0" borderId="0" xfId="1" applyFont="1" applyFill="1" applyBorder="1" applyAlignment="1" applyProtection="1">
      <alignment horizontal="right" vertical="center"/>
    </xf>
    <xf numFmtId="0" fontId="6" fillId="0" borderId="20" xfId="0" applyFont="1" applyBorder="1" applyAlignment="1">
      <alignment horizontal="center" vertical="center"/>
    </xf>
    <xf numFmtId="0" fontId="6" fillId="0" borderId="30" xfId="0" applyFont="1" applyBorder="1" applyAlignment="1">
      <alignment horizontal="center" vertical="center"/>
    </xf>
    <xf numFmtId="38" fontId="8" fillId="0" borderId="42" xfId="0" applyNumberFormat="1" applyFont="1" applyBorder="1" applyAlignment="1">
      <alignment horizontal="center" vertical="center"/>
    </xf>
    <xf numFmtId="0" fontId="6" fillId="0" borderId="10" xfId="0" applyFont="1" applyBorder="1" applyAlignment="1">
      <alignment horizontal="center" vertical="center"/>
    </xf>
    <xf numFmtId="38" fontId="10" fillId="0" borderId="0" xfId="1" applyFont="1" applyFill="1" applyBorder="1" applyAlignment="1" applyProtection="1">
      <alignment vertical="center"/>
    </xf>
    <xf numFmtId="38" fontId="8" fillId="0" borderId="43" xfId="0" applyNumberFormat="1" applyFont="1" applyBorder="1" applyAlignment="1">
      <alignment horizontal="center" vertical="center"/>
    </xf>
    <xf numFmtId="38" fontId="12" fillId="0" borderId="0" xfId="1" applyFont="1" applyFill="1" applyBorder="1" applyAlignment="1" applyProtection="1">
      <alignment vertical="center"/>
    </xf>
    <xf numFmtId="0" fontId="6" fillId="0" borderId="36" xfId="0" applyFont="1" applyBorder="1" applyAlignment="1">
      <alignment horizontal="center" vertical="center"/>
    </xf>
    <xf numFmtId="0" fontId="12" fillId="0" borderId="0" xfId="0" applyFont="1" applyAlignment="1">
      <alignment horizontal="right" vertical="center"/>
    </xf>
    <xf numFmtId="0" fontId="6" fillId="0" borderId="23" xfId="0" applyFont="1" applyBorder="1" applyAlignment="1">
      <alignment vertical="center"/>
    </xf>
    <xf numFmtId="0" fontId="6" fillId="0" borderId="0" xfId="0" applyFont="1" applyAlignment="1">
      <alignment horizontal="center"/>
    </xf>
    <xf numFmtId="0" fontId="6" fillId="0" borderId="1" xfId="0" applyFont="1" applyBorder="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0" fontId="10" fillId="0" borderId="0" xfId="0" applyFont="1" applyAlignment="1">
      <alignment horizontal="left" vertical="center"/>
    </xf>
    <xf numFmtId="0" fontId="17" fillId="0" borderId="0" xfId="0" applyFont="1" applyAlignment="1">
      <alignment vertical="center"/>
    </xf>
    <xf numFmtId="0" fontId="18" fillId="0" borderId="0" xfId="0" applyFont="1" applyAlignment="1">
      <alignment horizontal="left" vertical="center"/>
    </xf>
    <xf numFmtId="0" fontId="9" fillId="0" borderId="0" xfId="0" applyFont="1"/>
    <xf numFmtId="0" fontId="19" fillId="0" borderId="0" xfId="0" applyFont="1" applyAlignment="1">
      <alignment horizontal="left" vertical="center"/>
    </xf>
    <xf numFmtId="0" fontId="20" fillId="0" borderId="0" xfId="0" applyFont="1" applyAlignment="1">
      <alignment horizontal="left" vertical="center"/>
    </xf>
    <xf numFmtId="0" fontId="19" fillId="0" borderId="0" xfId="0" applyFont="1" applyAlignment="1">
      <alignment horizontal="left" vertical="center" wrapText="1"/>
    </xf>
    <xf numFmtId="0" fontId="9" fillId="0" borderId="1" xfId="0" applyFont="1" applyBorder="1" applyAlignment="1">
      <alignment horizontal="center" vertical="center"/>
    </xf>
    <xf numFmtId="0" fontId="9" fillId="0" borderId="0" xfId="0" applyFont="1" applyAlignment="1">
      <alignment vertical="center"/>
    </xf>
    <xf numFmtId="0" fontId="4" fillId="0" borderId="0" xfId="0" applyFont="1" applyAlignment="1">
      <alignment vertical="center"/>
    </xf>
    <xf numFmtId="0" fontId="4" fillId="0" borderId="0" xfId="0" applyFont="1"/>
    <xf numFmtId="0" fontId="4" fillId="0" borderId="0" xfId="0" applyFont="1" applyAlignment="1">
      <alignment horizontal="right" vertical="center"/>
    </xf>
    <xf numFmtId="0" fontId="3" fillId="0" borderId="0" xfId="0" applyFont="1" applyAlignment="1">
      <alignment horizontal="center"/>
    </xf>
    <xf numFmtId="0" fontId="6" fillId="0" borderId="0" xfId="0" applyFont="1" applyAlignment="1">
      <alignment horizontal="left" vertical="center"/>
    </xf>
    <xf numFmtId="0" fontId="4" fillId="0" borderId="0" xfId="0" applyFont="1" applyAlignment="1">
      <alignment horizontal="left" vertical="center"/>
    </xf>
    <xf numFmtId="38" fontId="3" fillId="0" borderId="40" xfId="0" applyNumberFormat="1" applyFont="1" applyBorder="1" applyAlignment="1">
      <alignment horizontal="center" vertical="center"/>
    </xf>
    <xf numFmtId="0" fontId="9" fillId="0" borderId="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177" fontId="12" fillId="0" borderId="39" xfId="1" applyNumberFormat="1" applyFont="1" applyFill="1" applyBorder="1" applyAlignment="1" applyProtection="1">
      <alignment vertical="center"/>
    </xf>
    <xf numFmtId="177" fontId="12" fillId="0" borderId="46" xfId="0" applyNumberFormat="1" applyFont="1" applyBorder="1" applyAlignment="1">
      <alignment horizontal="right" vertical="center"/>
    </xf>
    <xf numFmtId="177" fontId="12" fillId="0" borderId="1" xfId="0" applyNumberFormat="1" applyFont="1" applyBorder="1" applyAlignment="1">
      <alignment horizontal="right" vertical="center"/>
    </xf>
    <xf numFmtId="177" fontId="8" fillId="0" borderId="15" xfId="1" applyNumberFormat="1" applyFont="1" applyFill="1" applyBorder="1" applyAlignment="1" applyProtection="1">
      <alignment horizontal="right" vertical="center"/>
    </xf>
    <xf numFmtId="177" fontId="8" fillId="0" borderId="19" xfId="1" applyNumberFormat="1" applyFont="1" applyFill="1" applyBorder="1" applyAlignment="1" applyProtection="1">
      <alignment horizontal="right" vertical="center"/>
    </xf>
    <xf numFmtId="177" fontId="8" fillId="0" borderId="41" xfId="1" applyNumberFormat="1" applyFont="1" applyFill="1" applyBorder="1" applyAlignment="1" applyProtection="1">
      <alignment horizontal="right" vertical="center"/>
    </xf>
    <xf numFmtId="177" fontId="8" fillId="0" borderId="44" xfId="1" applyNumberFormat="1" applyFont="1" applyFill="1" applyBorder="1" applyAlignment="1" applyProtection="1">
      <alignment horizontal="right" vertical="center"/>
    </xf>
    <xf numFmtId="177" fontId="8" fillId="0" borderId="24" xfId="1" applyNumberFormat="1" applyFont="1" applyFill="1" applyBorder="1" applyAlignment="1" applyProtection="1">
      <alignment vertical="center"/>
    </xf>
    <xf numFmtId="177" fontId="8" fillId="0" borderId="19" xfId="1" applyNumberFormat="1" applyFont="1" applyFill="1" applyBorder="1" applyAlignment="1" applyProtection="1">
      <alignment vertical="center"/>
    </xf>
    <xf numFmtId="177" fontId="8" fillId="0" borderId="41" xfId="1" applyNumberFormat="1" applyFont="1" applyFill="1" applyBorder="1" applyAlignment="1" applyProtection="1">
      <alignment vertical="center"/>
    </xf>
    <xf numFmtId="177" fontId="8" fillId="0" borderId="45" xfId="1" applyNumberFormat="1" applyFont="1" applyFill="1" applyBorder="1" applyAlignment="1" applyProtection="1">
      <alignment horizontal="right" vertical="center"/>
    </xf>
    <xf numFmtId="38" fontId="8" fillId="0" borderId="13" xfId="1" applyFont="1" applyFill="1" applyBorder="1" applyAlignment="1" applyProtection="1">
      <alignment vertical="center"/>
    </xf>
    <xf numFmtId="38" fontId="8" fillId="0" borderId="17" xfId="1" applyFont="1" applyFill="1" applyBorder="1" applyAlignment="1" applyProtection="1">
      <alignment vertical="center"/>
    </xf>
    <xf numFmtId="38" fontId="8" fillId="0" borderId="35" xfId="1" applyFont="1" applyFill="1" applyBorder="1" applyAlignment="1" applyProtection="1">
      <alignment vertical="center"/>
    </xf>
    <xf numFmtId="38" fontId="8" fillId="0" borderId="27" xfId="1" applyFont="1" applyFill="1" applyBorder="1" applyAlignment="1" applyProtection="1">
      <alignment vertical="center"/>
    </xf>
    <xf numFmtId="0" fontId="26" fillId="3" borderId="1" xfId="0" applyFont="1" applyFill="1" applyBorder="1" applyAlignment="1" applyProtection="1">
      <alignment horizontal="center" vertical="center" shrinkToFit="1"/>
      <protection locked="0"/>
    </xf>
    <xf numFmtId="0" fontId="22" fillId="3" borderId="9" xfId="0" applyFont="1" applyFill="1" applyBorder="1" applyAlignment="1" applyProtection="1">
      <alignment horizontal="center" vertical="center" shrinkToFit="1"/>
      <protection locked="0"/>
    </xf>
    <xf numFmtId="38" fontId="25" fillId="3" borderId="13" xfId="1" applyFont="1" applyFill="1" applyBorder="1" applyAlignment="1" applyProtection="1">
      <alignment horizontal="center" vertical="center"/>
      <protection locked="0"/>
    </xf>
    <xf numFmtId="38" fontId="25" fillId="3" borderId="17" xfId="1"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shrinkToFit="1"/>
      <protection locked="0"/>
    </xf>
    <xf numFmtId="38" fontId="25" fillId="4" borderId="27" xfId="1" applyFont="1" applyFill="1" applyBorder="1" applyAlignment="1" applyProtection="1">
      <alignment horizontal="center" vertical="center"/>
      <protection locked="0"/>
    </xf>
    <xf numFmtId="38" fontId="25" fillId="4" borderId="17" xfId="1" applyFont="1" applyFill="1" applyBorder="1" applyAlignment="1" applyProtection="1">
      <alignment horizontal="center" vertical="center"/>
      <protection locked="0"/>
    </xf>
    <xf numFmtId="38" fontId="8" fillId="4" borderId="35" xfId="1" applyFont="1" applyFill="1" applyBorder="1" applyAlignment="1" applyProtection="1">
      <alignment horizontal="center" vertical="center"/>
      <protection locked="0"/>
    </xf>
    <xf numFmtId="38" fontId="8" fillId="0" borderId="13" xfId="1" applyFont="1" applyFill="1" applyBorder="1" applyAlignment="1" applyProtection="1">
      <alignment horizontal="center" vertical="center"/>
      <protection locked="0" hidden="1"/>
    </xf>
    <xf numFmtId="38" fontId="8" fillId="0" borderId="17" xfId="1" applyFont="1" applyFill="1" applyBorder="1" applyAlignment="1" applyProtection="1">
      <alignment horizontal="center" vertical="center"/>
      <protection locked="0" hidden="1"/>
    </xf>
    <xf numFmtId="38" fontId="8" fillId="0" borderId="35" xfId="1" applyFont="1" applyFill="1" applyBorder="1" applyAlignment="1" applyProtection="1">
      <alignment horizontal="center" vertical="center"/>
      <protection locked="0" hidden="1"/>
    </xf>
    <xf numFmtId="177" fontId="8" fillId="0" borderId="15" xfId="1" applyNumberFormat="1" applyFont="1" applyFill="1" applyBorder="1" applyAlignment="1" applyProtection="1">
      <alignment horizontal="right" vertical="center"/>
      <protection hidden="1"/>
    </xf>
    <xf numFmtId="177" fontId="8" fillId="0" borderId="19" xfId="1" applyNumberFormat="1" applyFont="1" applyFill="1" applyBorder="1" applyAlignment="1" applyProtection="1">
      <alignment horizontal="right" vertical="center"/>
      <protection hidden="1"/>
    </xf>
    <xf numFmtId="177" fontId="8" fillId="0" borderId="41" xfId="1" applyNumberFormat="1" applyFont="1" applyFill="1" applyBorder="1" applyAlignment="1" applyProtection="1">
      <alignment horizontal="right" vertical="center"/>
      <protection hidden="1"/>
    </xf>
    <xf numFmtId="38" fontId="8" fillId="0" borderId="27" xfId="1" applyFont="1" applyFill="1" applyBorder="1" applyAlignment="1" applyProtection="1">
      <alignment horizontal="center" vertical="center"/>
      <protection locked="0" hidden="1"/>
    </xf>
    <xf numFmtId="177" fontId="8" fillId="0" borderId="24" xfId="1" applyNumberFormat="1" applyFont="1" applyFill="1" applyBorder="1" applyAlignment="1" applyProtection="1">
      <alignment vertical="center"/>
      <protection hidden="1"/>
    </xf>
    <xf numFmtId="177" fontId="8" fillId="0" borderId="45" xfId="1" applyNumberFormat="1" applyFont="1" applyFill="1" applyBorder="1" applyAlignment="1" applyProtection="1">
      <alignment horizontal="right" vertical="center"/>
      <protection hidden="1"/>
    </xf>
    <xf numFmtId="177" fontId="12" fillId="0" borderId="39" xfId="1" applyNumberFormat="1" applyFont="1" applyFill="1" applyBorder="1" applyAlignment="1" applyProtection="1">
      <alignment vertical="center"/>
      <protection hidden="1"/>
    </xf>
    <xf numFmtId="178" fontId="6" fillId="0" borderId="1" xfId="0" applyNumberFormat="1" applyFont="1" applyBorder="1" applyAlignment="1" applyProtection="1">
      <alignment horizontal="center" vertical="center" shrinkToFit="1"/>
      <protection locked="0"/>
    </xf>
    <xf numFmtId="0" fontId="4" fillId="0" borderId="1" xfId="0" applyFont="1" applyBorder="1" applyAlignment="1">
      <alignment horizontal="center" vertical="center"/>
    </xf>
    <xf numFmtId="0" fontId="11" fillId="0" borderId="1" xfId="0" applyFont="1" applyBorder="1" applyAlignment="1">
      <alignment horizontal="right" vertical="center"/>
    </xf>
    <xf numFmtId="0" fontId="6" fillId="0" borderId="7" xfId="0" applyFont="1" applyBorder="1" applyAlignment="1">
      <alignment horizontal="right" vertical="center"/>
    </xf>
    <xf numFmtId="0" fontId="6" fillId="0" borderId="2" xfId="0" applyFont="1" applyBorder="1" applyAlignment="1">
      <alignment horizontal="center" vertical="center"/>
    </xf>
    <xf numFmtId="0" fontId="6" fillId="0" borderId="6" xfId="0" applyFont="1" applyBorder="1" applyAlignment="1">
      <alignment horizontal="right" vertical="center"/>
    </xf>
    <xf numFmtId="0" fontId="6" fillId="0" borderId="47" xfId="0" applyFont="1" applyBorder="1" applyAlignment="1">
      <alignment horizontal="right" vertical="center"/>
    </xf>
    <xf numFmtId="0" fontId="6" fillId="0" borderId="48" xfId="0" applyFont="1" applyBorder="1" applyAlignment="1">
      <alignment horizontal="center" vertical="center"/>
    </xf>
    <xf numFmtId="0" fontId="6" fillId="0" borderId="49" xfId="0" applyFont="1" applyBorder="1" applyAlignment="1">
      <alignment horizontal="right" vertical="center"/>
    </xf>
    <xf numFmtId="0" fontId="6" fillId="0" borderId="50" xfId="0" applyFont="1" applyBorder="1" applyAlignment="1">
      <alignment horizontal="right" vertical="center"/>
    </xf>
    <xf numFmtId="0" fontId="6" fillId="0" borderId="51" xfId="0" applyFont="1" applyBorder="1" applyAlignment="1">
      <alignment horizontal="center" vertical="center"/>
    </xf>
    <xf numFmtId="0" fontId="6" fillId="0" borderId="53" xfId="0" applyFont="1" applyBorder="1" applyAlignment="1">
      <alignment horizontal="right" vertical="center"/>
    </xf>
    <xf numFmtId="0" fontId="6" fillId="0" borderId="54" xfId="0" applyFont="1" applyBorder="1" applyAlignment="1">
      <alignment horizontal="center" vertical="center"/>
    </xf>
    <xf numFmtId="0" fontId="6" fillId="0" borderId="55" xfId="0" applyFont="1" applyBorder="1" applyAlignment="1">
      <alignment horizontal="right" vertical="center"/>
    </xf>
    <xf numFmtId="0" fontId="6" fillId="0" borderId="26" xfId="0" applyFont="1" applyBorder="1" applyAlignment="1">
      <alignment horizontal="right" vertical="center"/>
    </xf>
    <xf numFmtId="0" fontId="6" fillId="0" borderId="3" xfId="0" applyFont="1" applyBorder="1" applyAlignment="1">
      <alignment horizontal="right" vertical="center"/>
    </xf>
    <xf numFmtId="0" fontId="8" fillId="0" borderId="4" xfId="0" applyFont="1" applyBorder="1" applyAlignment="1">
      <alignment horizontal="left" vertical="center"/>
    </xf>
    <xf numFmtId="0" fontId="4" fillId="0" borderId="6" xfId="0" applyFont="1" applyBorder="1" applyAlignment="1">
      <alignment horizontal="right" vertical="center"/>
    </xf>
    <xf numFmtId="0" fontId="14" fillId="0" borderId="9" xfId="0" applyFont="1" applyBorder="1" applyAlignment="1">
      <alignment vertical="center"/>
    </xf>
    <xf numFmtId="0" fontId="6" fillId="0" borderId="10" xfId="0" applyFont="1" applyBorder="1" applyAlignment="1">
      <alignment vertical="center"/>
    </xf>
    <xf numFmtId="0" fontId="1" fillId="0" borderId="0" xfId="0" applyFont="1"/>
    <xf numFmtId="0" fontId="31" fillId="0" borderId="1" xfId="0" applyFont="1" applyBorder="1" applyAlignment="1">
      <alignment horizontal="center" vertical="center"/>
    </xf>
    <xf numFmtId="0" fontId="31"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horizontal="center" vertical="center" wrapText="1"/>
    </xf>
    <xf numFmtId="0" fontId="6" fillId="0" borderId="10" xfId="0" applyFont="1" applyBorder="1"/>
    <xf numFmtId="0" fontId="6" fillId="0" borderId="23" xfId="0" applyFont="1" applyBorder="1"/>
    <xf numFmtId="0" fontId="6" fillId="0" borderId="52" xfId="0" applyFont="1" applyBorder="1" applyAlignment="1">
      <alignment horizontal="right" vertical="center"/>
    </xf>
    <xf numFmtId="38" fontId="8" fillId="0" borderId="13" xfId="1" applyFont="1" applyFill="1" applyBorder="1" applyAlignment="1" applyProtection="1">
      <alignment vertical="center"/>
      <protection hidden="1"/>
    </xf>
    <xf numFmtId="0" fontId="6" fillId="0" borderId="16" xfId="0" applyFont="1" applyBorder="1" applyAlignment="1" applyProtection="1">
      <alignment horizontal="center" vertical="center"/>
      <protection hidden="1"/>
    </xf>
    <xf numFmtId="38" fontId="8" fillId="0" borderId="17" xfId="1" applyFont="1" applyFill="1" applyBorder="1" applyAlignment="1" applyProtection="1">
      <alignment vertical="center"/>
      <protection hidden="1"/>
    </xf>
    <xf numFmtId="0" fontId="6" fillId="0" borderId="20" xfId="0" applyFont="1" applyBorder="1" applyAlignment="1" applyProtection="1">
      <alignment horizontal="center" vertical="center"/>
      <protection hidden="1"/>
    </xf>
    <xf numFmtId="38" fontId="8" fillId="0" borderId="35" xfId="1" applyFont="1" applyFill="1" applyBorder="1" applyAlignment="1" applyProtection="1">
      <alignment vertical="center"/>
      <protection hidden="1"/>
    </xf>
    <xf numFmtId="0" fontId="6" fillId="0" borderId="30" xfId="0" applyFont="1" applyBorder="1" applyAlignment="1" applyProtection="1">
      <alignment horizontal="center" vertical="center"/>
      <protection hidden="1"/>
    </xf>
    <xf numFmtId="38" fontId="8" fillId="0" borderId="42" xfId="0" applyNumberFormat="1" applyFont="1" applyBorder="1" applyAlignment="1" applyProtection="1">
      <alignment horizontal="center" vertical="center"/>
      <protection hidden="1"/>
    </xf>
    <xf numFmtId="177" fontId="8" fillId="0" borderId="44" xfId="1" applyNumberFormat="1" applyFont="1" applyFill="1" applyBorder="1" applyAlignment="1" applyProtection="1">
      <alignment horizontal="right" vertical="center"/>
      <protection hidden="1"/>
    </xf>
    <xf numFmtId="0" fontId="6" fillId="0" borderId="10" xfId="0" applyFont="1" applyBorder="1" applyAlignment="1" applyProtection="1">
      <alignment horizontal="center" vertical="center"/>
      <protection hidden="1"/>
    </xf>
    <xf numFmtId="0" fontId="11" fillId="0" borderId="11" xfId="0" applyFont="1" applyBorder="1" applyAlignment="1">
      <alignment horizontal="right" vertical="center"/>
    </xf>
    <xf numFmtId="0" fontId="0" fillId="0" borderId="1" xfId="0" applyBorder="1"/>
    <xf numFmtId="0" fontId="4" fillId="0" borderId="9" xfId="0" applyFont="1" applyBorder="1" applyAlignment="1" applyProtection="1">
      <alignment horizontal="left" vertical="center" shrinkToFit="1"/>
      <protection locked="0"/>
    </xf>
    <xf numFmtId="0" fontId="37" fillId="0" borderId="0" xfId="0" applyFont="1"/>
    <xf numFmtId="0" fontId="39" fillId="0" borderId="0" xfId="0" applyFont="1" applyAlignment="1">
      <alignment horizontal="left" vertical="center" wrapText="1"/>
    </xf>
    <xf numFmtId="0" fontId="6" fillId="0" borderId="0" xfId="0" applyFont="1" applyAlignment="1">
      <alignment horizontal="right"/>
    </xf>
    <xf numFmtId="0" fontId="41" fillId="0" borderId="0" xfId="2" applyFont="1"/>
    <xf numFmtId="176" fontId="6" fillId="0" borderId="0" xfId="0" applyNumberFormat="1" applyFont="1" applyAlignment="1">
      <alignment horizontal="center" vertical="center" shrinkToFit="1"/>
    </xf>
    <xf numFmtId="176" fontId="42" fillId="0" borderId="0" xfId="0" applyNumberFormat="1" applyFont="1" applyAlignment="1">
      <alignment vertical="center"/>
    </xf>
    <xf numFmtId="0" fontId="6" fillId="0" borderId="0" xfId="0" applyFont="1" applyAlignment="1">
      <alignment horizontal="left" vertical="center"/>
    </xf>
    <xf numFmtId="0" fontId="4" fillId="0" borderId="0" xfId="0" applyFont="1" applyAlignment="1">
      <alignment horizontal="center" vertical="center" shrinkToFit="1"/>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31" xfId="0" applyFont="1" applyBorder="1" applyAlignment="1">
      <alignment horizontal="center"/>
    </xf>
    <xf numFmtId="0" fontId="6" fillId="0" borderId="32" xfId="0" applyFont="1" applyBorder="1" applyAlignment="1">
      <alignment horizontal="center"/>
    </xf>
    <xf numFmtId="0" fontId="6" fillId="0" borderId="44" xfId="0" applyFont="1" applyBorder="1" applyAlignment="1">
      <alignment horizontal="center"/>
    </xf>
    <xf numFmtId="0" fontId="6" fillId="0" borderId="22" xfId="0" applyFont="1" applyBorder="1" applyAlignment="1">
      <alignment horizontal="center"/>
    </xf>
    <xf numFmtId="0" fontId="6" fillId="0" borderId="0" xfId="0" applyFont="1" applyAlignment="1">
      <alignment horizontal="center"/>
    </xf>
    <xf numFmtId="0" fontId="6" fillId="0" borderId="23" xfId="0" applyFont="1" applyBorder="1" applyAlignment="1">
      <alignment horizontal="center"/>
    </xf>
    <xf numFmtId="0" fontId="1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15" fillId="0" borderId="9" xfId="0" applyFont="1" applyBorder="1" applyAlignment="1">
      <alignment horizontal="left" vertical="center"/>
    </xf>
    <xf numFmtId="0" fontId="15" fillId="0" borderId="0" xfId="0" applyFont="1" applyAlignment="1">
      <alignment horizontal="left" vertical="center"/>
    </xf>
    <xf numFmtId="0" fontId="38" fillId="0" borderId="0" xfId="0" applyFont="1" applyAlignment="1">
      <alignment horizontal="left" vertical="center" wrapText="1"/>
    </xf>
    <xf numFmtId="0" fontId="17" fillId="0" borderId="0" xfId="0" applyFont="1" applyAlignment="1">
      <alignment horizontal="left" vertical="center" shrinkToFit="1"/>
    </xf>
    <xf numFmtId="0" fontId="35" fillId="0" borderId="0" xfId="0" applyFont="1" applyAlignment="1">
      <alignment horizontal="center" vertical="center" shrinkToFit="1"/>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9" fillId="0" borderId="25" xfId="0" applyFont="1" applyBorder="1" applyAlignment="1" applyProtection="1">
      <alignment horizontal="center" vertical="center"/>
      <protection locked="0" hidden="1"/>
    </xf>
    <xf numFmtId="0" fontId="9" fillId="0" borderId="10" xfId="0" applyFont="1" applyBorder="1" applyAlignment="1" applyProtection="1">
      <alignment horizontal="center" vertical="center"/>
      <protection locked="0" hidden="1"/>
    </xf>
    <xf numFmtId="0" fontId="6" fillId="0" borderId="11"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8" xfId="0" applyFont="1" applyBorder="1" applyAlignment="1">
      <alignment horizontal="center" vertical="center" textRotation="255"/>
    </xf>
    <xf numFmtId="0" fontId="9" fillId="0" borderId="29" xfId="0" applyFont="1" applyBorder="1" applyAlignment="1" applyProtection="1">
      <alignment horizontal="center" vertical="center"/>
      <protection locked="0" hidden="1"/>
    </xf>
    <xf numFmtId="0" fontId="9" fillId="0" borderId="30" xfId="0" applyFont="1" applyBorder="1" applyAlignment="1" applyProtection="1">
      <alignment horizontal="center" vertical="center"/>
      <protection locked="0" hidden="1"/>
    </xf>
    <xf numFmtId="0" fontId="9" fillId="0" borderId="41" xfId="0" applyFont="1" applyBorder="1" applyAlignment="1" applyProtection="1">
      <alignment horizontal="center" vertical="center"/>
      <protection locked="0" hidden="1"/>
    </xf>
    <xf numFmtId="0" fontId="11" fillId="0" borderId="31" xfId="0" applyFont="1" applyBorder="1" applyAlignment="1" applyProtection="1">
      <alignment horizontal="left" vertical="center"/>
      <protection hidden="1"/>
    </xf>
    <xf numFmtId="0" fontId="11" fillId="0" borderId="32" xfId="0" applyFont="1" applyBorder="1" applyAlignment="1" applyProtection="1">
      <alignment horizontal="left" vertical="center"/>
      <protection hidden="1"/>
    </xf>
    <xf numFmtId="0" fontId="8" fillId="0" borderId="8" xfId="0" applyFont="1" applyBorder="1" applyAlignment="1" applyProtection="1">
      <alignment horizontal="left" vertical="center" shrinkToFit="1"/>
      <protection locked="0"/>
    </xf>
    <xf numFmtId="0" fontId="8" fillId="0" borderId="4" xfId="0" applyFont="1" applyBorder="1" applyAlignment="1" applyProtection="1">
      <alignment horizontal="left" vertical="center" shrinkToFit="1"/>
      <protection locked="0"/>
    </xf>
    <xf numFmtId="0" fontId="8" fillId="0" borderId="5" xfId="0" applyFont="1" applyBorder="1" applyAlignment="1" applyProtection="1">
      <alignment horizontal="left" vertical="center" shrinkToFit="1"/>
      <protection locked="0"/>
    </xf>
    <xf numFmtId="0" fontId="6" fillId="0" borderId="2" xfId="0" applyFont="1" applyBorder="1" applyAlignment="1">
      <alignment horizontal="center" vertical="center"/>
    </xf>
    <xf numFmtId="0" fontId="9" fillId="0" borderId="14" xfId="0" applyFont="1" applyBorder="1" applyAlignment="1" applyProtection="1">
      <alignment horizontal="center" vertical="center"/>
      <protection locked="0" hidden="1"/>
    </xf>
    <xf numFmtId="0" fontId="9" fillId="0" borderId="16" xfId="0" applyFont="1" applyBorder="1" applyAlignment="1" applyProtection="1">
      <alignment horizontal="center" vertical="center"/>
      <protection locked="0" hidden="1"/>
    </xf>
    <xf numFmtId="0" fontId="9" fillId="0" borderId="15" xfId="0" applyFont="1" applyBorder="1" applyAlignment="1" applyProtection="1">
      <alignment horizontal="center" vertical="center"/>
      <protection locked="0" hidden="1"/>
    </xf>
    <xf numFmtId="0" fontId="6" fillId="0" borderId="0" xfId="0" applyFont="1" applyAlignment="1">
      <alignment horizontal="center" vertical="center"/>
    </xf>
    <xf numFmtId="0" fontId="4" fillId="0" borderId="7"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178" fontId="8" fillId="0" borderId="7" xfId="0" applyNumberFormat="1" applyFont="1" applyBorder="1" applyAlignment="1" applyProtection="1">
      <alignment horizontal="left" vertical="center" shrinkToFit="1"/>
      <protection locked="0"/>
    </xf>
    <xf numFmtId="178" fontId="8" fillId="0" borderId="2" xfId="0" applyNumberFormat="1" applyFont="1" applyBorder="1" applyAlignment="1" applyProtection="1">
      <alignment horizontal="left" vertical="center" shrinkToFit="1"/>
      <protection locked="0"/>
    </xf>
    <xf numFmtId="178" fontId="8" fillId="0" borderId="6" xfId="0" applyNumberFormat="1" applyFont="1" applyBorder="1" applyAlignment="1" applyProtection="1">
      <alignment horizontal="left" vertical="center" shrinkToFit="1"/>
      <protection locked="0"/>
    </xf>
    <xf numFmtId="0" fontId="21" fillId="2" borderId="26" xfId="0" applyFont="1" applyFill="1" applyBorder="1" applyAlignment="1">
      <alignment horizontal="center" vertical="center"/>
    </xf>
    <xf numFmtId="0" fontId="21" fillId="2" borderId="9" xfId="0" applyFont="1" applyFill="1" applyBorder="1" applyAlignment="1">
      <alignment horizontal="center" vertical="center"/>
    </xf>
    <xf numFmtId="176" fontId="8" fillId="0" borderId="7" xfId="0" applyNumberFormat="1" applyFont="1" applyBorder="1" applyAlignment="1" applyProtection="1">
      <alignment horizontal="center" vertical="center"/>
      <protection locked="0"/>
    </xf>
    <xf numFmtId="176" fontId="8" fillId="0" borderId="2" xfId="0" applyNumberFormat="1" applyFont="1" applyBorder="1" applyAlignment="1" applyProtection="1">
      <alignment horizontal="center" vertical="center"/>
      <protection locked="0"/>
    </xf>
    <xf numFmtId="176" fontId="3" fillId="0" borderId="7" xfId="0" applyNumberFormat="1" applyFont="1" applyBorder="1" applyAlignment="1" applyProtection="1">
      <alignment horizontal="center" vertical="center" shrinkToFit="1"/>
      <protection locked="0"/>
    </xf>
    <xf numFmtId="176" fontId="3" fillId="0" borderId="2" xfId="0" applyNumberFormat="1"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protection locked="0" hidden="1"/>
    </xf>
    <xf numFmtId="0" fontId="9" fillId="0" borderId="20" xfId="0" applyFont="1" applyBorder="1" applyAlignment="1" applyProtection="1">
      <alignment horizontal="center" vertical="center"/>
      <protection locked="0" hidden="1"/>
    </xf>
    <xf numFmtId="0" fontId="9" fillId="0" borderId="19" xfId="0" applyFont="1" applyBorder="1" applyAlignment="1" applyProtection="1">
      <alignment horizontal="center" vertical="center"/>
      <protection locked="0" hidden="1"/>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22" fillId="0" borderId="7" xfId="0" applyFont="1" applyBorder="1" applyAlignment="1" applyProtection="1">
      <alignment horizontal="center" vertical="center" shrinkToFit="1"/>
      <protection locked="0"/>
    </xf>
    <xf numFmtId="0" fontId="22" fillId="0" borderId="2" xfId="0" applyFont="1" applyBorder="1" applyAlignment="1" applyProtection="1">
      <alignment horizontal="center" vertical="center" shrinkToFit="1"/>
      <protection locked="0"/>
    </xf>
    <xf numFmtId="0" fontId="8" fillId="0" borderId="9" xfId="0" applyFont="1" applyBorder="1" applyAlignment="1">
      <alignment horizontal="center" vertical="top"/>
    </xf>
    <xf numFmtId="0" fontId="8" fillId="0" borderId="3" xfId="0" applyFont="1" applyBorder="1" applyAlignment="1">
      <alignment horizontal="center" vertical="top"/>
    </xf>
    <xf numFmtId="0" fontId="23" fillId="0" borderId="0" xfId="0" applyFont="1" applyAlignment="1">
      <alignment horizontal="left" vertical="center" wrapText="1"/>
    </xf>
    <xf numFmtId="176" fontId="24" fillId="3" borderId="7" xfId="0" applyNumberFormat="1" applyFont="1" applyFill="1" applyBorder="1" applyAlignment="1" applyProtection="1">
      <alignment horizontal="center" vertical="center"/>
      <protection locked="0"/>
    </xf>
    <xf numFmtId="176" fontId="24" fillId="3" borderId="2"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27" fillId="4" borderId="25" xfId="0" applyFont="1" applyFill="1" applyBorder="1" applyAlignment="1" applyProtection="1">
      <alignment horizontal="center" vertical="center"/>
      <protection locked="0"/>
    </xf>
    <xf numFmtId="0" fontId="27" fillId="4" borderId="10" xfId="0" applyFont="1" applyFill="1" applyBorder="1" applyAlignment="1" applyProtection="1">
      <alignment horizontal="center" vertical="center"/>
      <protection locked="0"/>
    </xf>
    <xf numFmtId="0" fontId="9" fillId="4" borderId="25"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22" fillId="3" borderId="7" xfId="0" applyFont="1" applyFill="1" applyBorder="1" applyAlignment="1" applyProtection="1">
      <alignment horizontal="center" vertical="center" shrinkToFit="1"/>
      <protection locked="0"/>
    </xf>
    <xf numFmtId="0" fontId="22" fillId="3" borderId="2" xfId="0" applyFont="1" applyFill="1" applyBorder="1" applyAlignment="1" applyProtection="1">
      <alignment horizontal="center" vertical="center" shrinkToFit="1"/>
      <protection locked="0"/>
    </xf>
    <xf numFmtId="0" fontId="22" fillId="3" borderId="6" xfId="0" applyFont="1" applyFill="1" applyBorder="1" applyAlignment="1" applyProtection="1">
      <alignment horizontal="center" vertical="center" shrinkToFit="1"/>
      <protection locked="0"/>
    </xf>
    <xf numFmtId="0" fontId="27" fillId="3" borderId="14" xfId="0" applyFont="1" applyFill="1" applyBorder="1" applyAlignment="1" applyProtection="1">
      <alignment horizontal="center" vertical="center"/>
      <protection locked="0"/>
    </xf>
    <xf numFmtId="0" fontId="27" fillId="3" borderId="16" xfId="0" applyFont="1" applyFill="1" applyBorder="1" applyAlignment="1" applyProtection="1">
      <alignment horizontal="center" vertical="center"/>
      <protection locked="0"/>
    </xf>
    <xf numFmtId="0" fontId="27" fillId="3" borderId="15" xfId="0" applyFont="1" applyFill="1" applyBorder="1" applyAlignment="1" applyProtection="1">
      <alignment horizontal="center" vertical="center"/>
      <protection locked="0"/>
    </xf>
    <xf numFmtId="0" fontId="27" fillId="3" borderId="18" xfId="0" applyFont="1" applyFill="1" applyBorder="1" applyAlignment="1" applyProtection="1">
      <alignment horizontal="center" vertical="center"/>
      <protection locked="0"/>
    </xf>
    <xf numFmtId="0" fontId="27" fillId="3" borderId="20" xfId="0" applyFont="1" applyFill="1" applyBorder="1" applyAlignment="1" applyProtection="1">
      <alignment horizontal="center" vertical="center"/>
      <protection locked="0"/>
    </xf>
    <xf numFmtId="0" fontId="27" fillId="3" borderId="19"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20"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9" fillId="3" borderId="30" xfId="0" applyFont="1" applyFill="1" applyBorder="1" applyAlignment="1" applyProtection="1">
      <alignment horizontal="center" vertical="center"/>
      <protection locked="0"/>
    </xf>
    <xf numFmtId="0" fontId="9" fillId="3" borderId="41" xfId="0" applyFont="1" applyFill="1" applyBorder="1" applyAlignment="1" applyProtection="1">
      <alignment horizontal="center" vertical="center"/>
      <protection locked="0"/>
    </xf>
    <xf numFmtId="0" fontId="25" fillId="3" borderId="8" xfId="0" applyFont="1" applyFill="1" applyBorder="1" applyAlignment="1" applyProtection="1">
      <alignment horizontal="left" vertical="center" shrinkToFit="1"/>
      <protection locked="0"/>
    </xf>
    <xf numFmtId="0" fontId="25" fillId="3" borderId="4" xfId="0" applyFont="1" applyFill="1" applyBorder="1" applyAlignment="1" applyProtection="1">
      <alignment horizontal="left" vertical="center" shrinkToFit="1"/>
      <protection locked="0"/>
    </xf>
    <xf numFmtId="0" fontId="25" fillId="3" borderId="5" xfId="0" applyFont="1" applyFill="1" applyBorder="1" applyAlignment="1" applyProtection="1">
      <alignment horizontal="left" vertical="center" shrinkToFit="1"/>
      <protection locked="0"/>
    </xf>
    <xf numFmtId="0" fontId="5" fillId="0" borderId="0" xfId="0" applyFont="1" applyAlignment="1">
      <alignment horizontal="center" vertical="center" shrinkToFit="1"/>
    </xf>
    <xf numFmtId="176" fontId="25" fillId="3" borderId="7" xfId="0" applyNumberFormat="1" applyFont="1" applyFill="1" applyBorder="1" applyAlignment="1" applyProtection="1">
      <alignment horizontal="center" vertical="center"/>
      <protection locked="0"/>
    </xf>
    <xf numFmtId="176" fontId="25" fillId="3" borderId="2" xfId="0" applyNumberFormat="1" applyFont="1" applyFill="1" applyBorder="1" applyAlignment="1" applyProtection="1">
      <alignment horizontal="center" vertical="center"/>
      <protection locked="0"/>
    </xf>
    <xf numFmtId="0" fontId="25" fillId="3" borderId="7" xfId="0" applyFont="1" applyFill="1" applyBorder="1" applyAlignment="1" applyProtection="1">
      <alignment horizontal="left" vertical="center" shrinkToFit="1"/>
      <protection locked="0"/>
    </xf>
    <xf numFmtId="0" fontId="25" fillId="3" borderId="2" xfId="0" applyFont="1" applyFill="1" applyBorder="1" applyAlignment="1" applyProtection="1">
      <alignment horizontal="left" vertical="center" shrinkToFit="1"/>
      <protection locked="0"/>
    </xf>
    <xf numFmtId="0" fontId="25" fillId="3" borderId="6" xfId="0" applyFont="1" applyFill="1" applyBorder="1" applyAlignment="1" applyProtection="1">
      <alignment horizontal="left" vertical="center" shrinkToFit="1"/>
      <protection locked="0"/>
    </xf>
    <xf numFmtId="0" fontId="34" fillId="0" borderId="0" xfId="0" applyFont="1" applyAlignment="1">
      <alignment horizontal="left" vertical="center"/>
    </xf>
    <xf numFmtId="0" fontId="36" fillId="0" borderId="0" xfId="0" applyFont="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right" vertical="center"/>
    </xf>
    <xf numFmtId="0" fontId="6" fillId="0" borderId="2" xfId="0" applyFont="1" applyBorder="1" applyAlignment="1">
      <alignment horizontal="right" vertical="center"/>
    </xf>
    <xf numFmtId="0" fontId="6" fillId="0" borderId="6" xfId="0" applyFont="1" applyBorder="1" applyAlignment="1">
      <alignment horizontal="right" vertical="center"/>
    </xf>
    <xf numFmtId="0" fontId="6" fillId="0" borderId="2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8" fillId="0" borderId="9" xfId="0" applyFont="1" applyBorder="1" applyAlignment="1">
      <alignment horizontal="left" vertical="top"/>
    </xf>
    <xf numFmtId="0" fontId="8" fillId="0" borderId="3"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center" vertical="top"/>
    </xf>
    <xf numFmtId="0" fontId="4" fillId="0" borderId="1"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1"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56" xfId="0" applyFont="1" applyBorder="1" applyAlignment="1">
      <alignment horizontal="center" vertical="center" shrinkToFit="1"/>
    </xf>
    <xf numFmtId="0" fontId="6" fillId="0" borderId="56" xfId="0" applyFont="1" applyBorder="1" applyAlignment="1">
      <alignment horizontal="right" vertical="center"/>
    </xf>
    <xf numFmtId="0" fontId="4" fillId="0" borderId="57" xfId="0" applyFont="1" applyBorder="1" applyAlignment="1">
      <alignment horizontal="center" vertical="center" shrinkToFit="1"/>
    </xf>
    <xf numFmtId="0" fontId="6" fillId="0" borderId="57" xfId="0" applyFont="1" applyBorder="1" applyAlignment="1">
      <alignment horizontal="right"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11" fillId="0" borderId="11" xfId="0" applyFont="1" applyBorder="1" applyAlignment="1">
      <alignment horizontal="right" vertical="center"/>
    </xf>
    <xf numFmtId="0" fontId="11" fillId="0" borderId="12" xfId="0" applyFont="1" applyBorder="1" applyAlignment="1">
      <alignment horizontal="right" vertical="center"/>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6" fillId="0" borderId="48" xfId="0" applyFont="1" applyBorder="1" applyAlignment="1">
      <alignment horizontal="right" vertical="center"/>
    </xf>
    <xf numFmtId="0" fontId="6" fillId="0" borderId="49" xfId="0" applyFont="1" applyBorder="1" applyAlignment="1">
      <alignment horizontal="right" vertical="center"/>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0" fontId="6" fillId="0" borderId="54" xfId="0" applyFont="1" applyBorder="1" applyAlignment="1">
      <alignment horizontal="right" vertical="center"/>
    </xf>
    <xf numFmtId="0" fontId="6" fillId="0" borderId="55" xfId="0" applyFont="1" applyBorder="1" applyAlignment="1">
      <alignment horizontal="right" vertical="center"/>
    </xf>
    <xf numFmtId="0" fontId="11" fillId="0" borderId="21" xfId="0" applyFont="1" applyBorder="1" applyAlignment="1">
      <alignment horizontal="right" vertical="center"/>
    </xf>
    <xf numFmtId="0" fontId="4" fillId="0" borderId="57" xfId="0" applyFont="1" applyBorder="1" applyAlignment="1">
      <alignment horizontal="center" vertical="center"/>
    </xf>
    <xf numFmtId="0" fontId="8" fillId="0" borderId="8"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30" fillId="0" borderId="0" xfId="0" applyFont="1" applyAlignment="1">
      <alignment horizontal="left" vertical="center"/>
    </xf>
    <xf numFmtId="0" fontId="19" fillId="0" borderId="0" xfId="0" applyFont="1" applyAlignment="1">
      <alignment horizontal="left" vertical="center" wrapText="1"/>
    </xf>
    <xf numFmtId="0" fontId="0" fillId="0" borderId="7" xfId="0" applyBorder="1" applyAlignment="1">
      <alignment horizontal="right" vertical="center" shrinkToFit="1"/>
    </xf>
    <xf numFmtId="0" fontId="1" fillId="0" borderId="2" xfId="0" applyFont="1" applyBorder="1" applyAlignment="1">
      <alignment horizontal="right" shrinkToFit="1"/>
    </xf>
    <xf numFmtId="0" fontId="1" fillId="0" borderId="6" xfId="0" applyFont="1" applyBorder="1" applyAlignment="1">
      <alignment horizontal="right" shrinkToFit="1"/>
    </xf>
    <xf numFmtId="0" fontId="4" fillId="0" borderId="0" xfId="0" applyFont="1" applyAlignment="1">
      <alignment horizontal="right" vertical="center"/>
    </xf>
    <xf numFmtId="0" fontId="4" fillId="0" borderId="58" xfId="0" applyFont="1" applyBorder="1" applyAlignment="1">
      <alignment horizontal="center" vertical="center"/>
    </xf>
    <xf numFmtId="0" fontId="6" fillId="0" borderId="58" xfId="0" applyFont="1" applyBorder="1" applyAlignment="1">
      <alignment horizontal="right" vertical="center"/>
    </xf>
    <xf numFmtId="0" fontId="33" fillId="0" borderId="26"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3" xfId="0" applyFont="1" applyBorder="1" applyAlignment="1">
      <alignment horizontal="center" vertical="center" wrapText="1"/>
    </xf>
    <xf numFmtId="0" fontId="4" fillId="0" borderId="26" xfId="0" applyFont="1" applyBorder="1" applyAlignment="1">
      <alignment horizontal="center" vertical="center" shrinkToFit="1"/>
    </xf>
    <xf numFmtId="0" fontId="4" fillId="0" borderId="9" xfId="0" applyFont="1" applyBorder="1" applyAlignment="1">
      <alignment horizontal="center" vertical="center" shrinkToFit="1"/>
    </xf>
    <xf numFmtId="0" fontId="6" fillId="0" borderId="9" xfId="0" applyFont="1" applyBorder="1" applyAlignment="1">
      <alignment horizontal="right" vertical="center"/>
    </xf>
    <xf numFmtId="0" fontId="6" fillId="0" borderId="3" xfId="0" applyFont="1" applyBorder="1" applyAlignment="1">
      <alignment horizontal="right" vertical="center"/>
    </xf>
    <xf numFmtId="0" fontId="4" fillId="0" borderId="2" xfId="0" applyFont="1" applyBorder="1" applyAlignment="1">
      <alignment horizontal="center" vertical="center" shrinkToFit="1"/>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cellXfs>
  <cellStyles count="3">
    <cellStyle name="ハイパーリンク" xfId="2" builtinId="8"/>
    <cellStyle name="桁区切り" xfId="1" builtinId="6"/>
    <cellStyle name="標準" xfId="0" builtinId="0"/>
  </cellStyles>
  <dxfs count="6">
    <dxf>
      <fill>
        <patternFill>
          <bgColor theme="7" tint="0.79998168889431442"/>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s>
  <tableStyles count="0" defaultTableStyle="TableStyleMedium2" defaultPivotStyle="PivotStyleLight16"/>
  <colors>
    <mruColors>
      <color rgb="FFFFE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8.jpg"/><Relationship Id="rId2" Type="http://schemas.openxmlformats.org/officeDocument/2006/relationships/image" Target="../media/image7.jpg"/><Relationship Id="rId1" Type="http://schemas.openxmlformats.org/officeDocument/2006/relationships/image" Target="../media/image6.jp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jp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27</xdr:row>
      <xdr:rowOff>209550</xdr:rowOff>
    </xdr:from>
    <xdr:to>
      <xdr:col>0</xdr:col>
      <xdr:colOff>790575</xdr:colOff>
      <xdr:row>27</xdr:row>
      <xdr:rowOff>571500</xdr:rowOff>
    </xdr:to>
    <xdr:pic>
      <xdr:nvPicPr>
        <xdr:cNvPr id="21586" name="図 12">
          <a:extLst>
            <a:ext uri="{FF2B5EF4-FFF2-40B4-BE49-F238E27FC236}">
              <a16:creationId xmlns:a16="http://schemas.microsoft.com/office/drawing/2014/main" id="{00000000-0008-0000-0000-0000525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124700"/>
          <a:ext cx="752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285749</xdr:colOff>
      <xdr:row>28</xdr:row>
      <xdr:rowOff>9522</xdr:rowOff>
    </xdr:from>
    <xdr:to>
      <xdr:col>15</xdr:col>
      <xdr:colOff>542925</xdr:colOff>
      <xdr:row>34</xdr:row>
      <xdr:rowOff>276224</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bwMode="auto">
        <a:xfrm>
          <a:off x="8686799" y="7534272"/>
          <a:ext cx="3686176" cy="1733552"/>
        </a:xfrm>
        <a:prstGeom prst="wedgeRoundRectCallout">
          <a:avLst>
            <a:gd name="adj1" fmla="val -168132"/>
            <a:gd name="adj2" fmla="val -34123"/>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r>
            <a:rPr kumimoji="1" lang="ja-JP" altLang="ja-JP" sz="1100">
              <a:solidFill>
                <a:schemeClr val="dk1"/>
              </a:solidFill>
              <a:effectLst/>
              <a:latin typeface="Meiryo UI" panose="020B0604030504040204" pitchFamily="50" charset="-128"/>
              <a:ea typeface="Meiryo UI" panose="020B0604030504040204" pitchFamily="50" charset="-128"/>
              <a:cs typeface="+mn-cs"/>
            </a:rPr>
            <a:t>プルダウンよりカードケースを選んで下さい。</a:t>
          </a:r>
          <a:endParaRPr lang="ja-JP" altLang="ja-JP" sz="1100">
            <a:effectLst/>
            <a:latin typeface="Meiryo UI" panose="020B0604030504040204" pitchFamily="50" charset="-128"/>
            <a:ea typeface="Meiryo UI" panose="020B0604030504040204" pitchFamily="50" charset="-128"/>
          </a:endParaRPr>
        </a:p>
        <a:p>
          <a:r>
            <a:rPr kumimoji="1" lang="ja-JP" altLang="ja-JP" sz="1100">
              <a:solidFill>
                <a:schemeClr val="dk1"/>
              </a:solidFill>
              <a:effectLst/>
              <a:latin typeface="Meiryo UI" panose="020B0604030504040204" pitchFamily="50" charset="-128"/>
              <a:ea typeface="Meiryo UI" panose="020B0604030504040204" pitchFamily="50" charset="-128"/>
              <a:cs typeface="+mn-cs"/>
            </a:rPr>
            <a:t>枚数は手入力でお願いします。</a:t>
          </a:r>
          <a:endParaRPr lang="ja-JP" altLang="ja-JP" sz="1100">
            <a:effectLst/>
            <a:latin typeface="Meiryo UI" panose="020B0604030504040204" pitchFamily="50" charset="-128"/>
            <a:ea typeface="Meiryo UI" panose="020B0604030504040204" pitchFamily="50" charset="-128"/>
          </a:endParaRPr>
        </a:p>
        <a:p>
          <a:r>
            <a:rPr kumimoji="1" lang="ja-JP" altLang="ja-JP" sz="1100">
              <a:solidFill>
                <a:schemeClr val="dk1"/>
              </a:solidFill>
              <a:effectLst/>
              <a:latin typeface="Meiryo UI" panose="020B0604030504040204" pitchFamily="50" charset="-128"/>
              <a:ea typeface="Meiryo UI" panose="020B0604030504040204" pitchFamily="50" charset="-128"/>
              <a:cs typeface="+mn-cs"/>
            </a:rPr>
            <a:t>詳細は下記「</a:t>
          </a:r>
          <a:r>
            <a:rPr kumimoji="1" lang="en-US" altLang="ja-JP" sz="1100">
              <a:solidFill>
                <a:schemeClr val="dk1"/>
              </a:solidFill>
              <a:effectLst/>
              <a:latin typeface="Meiryo UI" panose="020B0604030504040204" pitchFamily="50" charset="-128"/>
              <a:ea typeface="Meiryo UI" panose="020B0604030504040204" pitchFamily="50" charset="-128"/>
              <a:cs typeface="+mn-cs"/>
            </a:rPr>
            <a:t>Sheet </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カードケース」ご覧ください。</a:t>
          </a:r>
          <a:endParaRPr lang="ja-JP" altLang="ja-JP" sz="1100">
            <a:effectLst/>
            <a:latin typeface="Meiryo UI" panose="020B0604030504040204" pitchFamily="50" charset="-128"/>
            <a:ea typeface="Meiryo UI" panose="020B0604030504040204" pitchFamily="50" charset="-128"/>
          </a:endParaRPr>
        </a:p>
        <a:p>
          <a:r>
            <a:rPr kumimoji="1" lang="en-US" altLang="ja-JP" sz="1100">
              <a:solidFill>
                <a:schemeClr val="dk1"/>
              </a:solidFill>
              <a:effectLst/>
              <a:latin typeface="Meiryo UI" panose="020B0604030504040204" pitchFamily="50" charset="-128"/>
              <a:ea typeface="Meiryo UI" panose="020B0604030504040204" pitchFamily="50" charset="-128"/>
              <a:cs typeface="+mn-cs"/>
            </a:rPr>
            <a:t>Kids Smile</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カードは専用のカードケースがつきます。</a:t>
          </a:r>
          <a:endParaRPr lang="ja-JP" altLang="ja-JP" sz="1100">
            <a:effectLst/>
            <a:latin typeface="Meiryo UI" panose="020B0604030504040204" pitchFamily="50" charset="-128"/>
            <a:ea typeface="Meiryo UI" panose="020B0604030504040204" pitchFamily="50" charset="-128"/>
          </a:endParaRPr>
        </a:p>
        <a:p>
          <a:r>
            <a:rPr kumimoji="1" lang="en-US" altLang="ja-JP" sz="1100">
              <a:solidFill>
                <a:schemeClr val="dk1"/>
              </a:solidFill>
              <a:effectLst/>
              <a:latin typeface="Meiryo UI" panose="020B0604030504040204" pitchFamily="50" charset="-128"/>
              <a:ea typeface="Meiryo UI" panose="020B0604030504040204" pitchFamily="50" charset="-128"/>
              <a:cs typeface="+mn-cs"/>
            </a:rPr>
            <a:t>Kids Smile</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カードと他のクオカード両方ご注文の場合は、他のカードにご利用するケースを選んでください。</a:t>
          </a:r>
          <a:endParaRPr lang="ja-JP" altLang="ja-JP" sz="1100">
            <a:effectLst/>
            <a:latin typeface="Meiryo UI" panose="020B0604030504040204" pitchFamily="50" charset="-128"/>
            <a:ea typeface="Meiryo UI" panose="020B0604030504040204" pitchFamily="50" charset="-128"/>
          </a:endParaRPr>
        </a:p>
      </xdr:txBody>
    </xdr:sp>
    <xdr:clientData fPrintsWithSheet="0"/>
  </xdr:twoCellAnchor>
  <xdr:twoCellAnchor>
    <xdr:from>
      <xdr:col>9</xdr:col>
      <xdr:colOff>533400</xdr:colOff>
      <xdr:row>13</xdr:row>
      <xdr:rowOff>219075</xdr:rowOff>
    </xdr:from>
    <xdr:to>
      <xdr:col>13</xdr:col>
      <xdr:colOff>485775</xdr:colOff>
      <xdr:row>17</xdr:row>
      <xdr:rowOff>47625</xdr:rowOff>
    </xdr:to>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bwMode="auto">
        <a:xfrm>
          <a:off x="8248650" y="3286125"/>
          <a:ext cx="2695575" cy="895350"/>
        </a:xfrm>
        <a:prstGeom prst="wedgeRoundRectCallout">
          <a:avLst>
            <a:gd name="adj1" fmla="val -67978"/>
            <a:gd name="adj2" fmla="val -4861"/>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en-US" altLang="ja-JP" sz="1100">
              <a:latin typeface="Meiryo UI" panose="020B0604030504040204" pitchFamily="50" charset="-128"/>
              <a:ea typeface="Meiryo UI" panose="020B0604030504040204" pitchFamily="50" charset="-128"/>
            </a:rPr>
            <a:t>300</a:t>
          </a:r>
          <a:r>
            <a:rPr kumimoji="1" lang="ja-JP" altLang="en-US" sz="1100">
              <a:latin typeface="Meiryo UI" panose="020B0604030504040204" pitchFamily="50" charset="-128"/>
              <a:ea typeface="Meiryo UI" panose="020B0604030504040204" pitchFamily="50" charset="-128"/>
            </a:rPr>
            <a:t>円～</a:t>
          </a:r>
          <a:r>
            <a:rPr kumimoji="1" lang="en-US" altLang="ja-JP" sz="1100">
              <a:latin typeface="Meiryo UI" panose="020B0604030504040204" pitchFamily="50" charset="-128"/>
              <a:ea typeface="Meiryo UI" panose="020B0604030504040204" pitchFamily="50" charset="-128"/>
            </a:rPr>
            <a:t>1000</a:t>
          </a:r>
          <a:r>
            <a:rPr kumimoji="1" lang="ja-JP" altLang="en-US" sz="1100">
              <a:latin typeface="Meiryo UI" panose="020B0604030504040204" pitchFamily="50" charset="-128"/>
              <a:ea typeface="Meiryo UI" panose="020B0604030504040204" pitchFamily="50" charset="-128"/>
            </a:rPr>
            <a:t>円券はこちらの枠よりプルダウンで商品を選んで下さい。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u="sng">
              <a:latin typeface="Meiryo UI" panose="020B0604030504040204" pitchFamily="50" charset="-128"/>
              <a:ea typeface="Meiryo UI" panose="020B0604030504040204" pitchFamily="50" charset="-128"/>
            </a:rPr>
            <a:t>枚数は手入力</a:t>
          </a:r>
          <a:r>
            <a:rPr kumimoji="1" lang="ja-JP" altLang="en-US" sz="1100">
              <a:latin typeface="Meiryo UI" panose="020B0604030504040204" pitchFamily="50" charset="-128"/>
              <a:ea typeface="Meiryo UI" panose="020B0604030504040204" pitchFamily="50" charset="-128"/>
            </a:rPr>
            <a:t>でお願いします。</a:t>
          </a:r>
        </a:p>
      </xdr:txBody>
    </xdr:sp>
    <xdr:clientData fPrintsWithSheet="0"/>
  </xdr:twoCellAnchor>
  <xdr:twoCellAnchor>
    <xdr:from>
      <xdr:col>9</xdr:col>
      <xdr:colOff>609599</xdr:colOff>
      <xdr:row>19</xdr:row>
      <xdr:rowOff>95251</xdr:rowOff>
    </xdr:from>
    <xdr:to>
      <xdr:col>13</xdr:col>
      <xdr:colOff>657224</xdr:colOff>
      <xdr:row>22</xdr:row>
      <xdr:rowOff>228601</xdr:rowOff>
    </xdr:to>
    <xdr:sp macro="" textlink="">
      <xdr:nvSpPr>
        <xdr:cNvPr id="17" name="角丸四角形吹き出し 16">
          <a:extLst>
            <a:ext uri="{FF2B5EF4-FFF2-40B4-BE49-F238E27FC236}">
              <a16:creationId xmlns:a16="http://schemas.microsoft.com/office/drawing/2014/main" id="{00000000-0008-0000-0000-000011000000}"/>
            </a:ext>
          </a:extLst>
        </xdr:cNvPr>
        <xdr:cNvSpPr/>
      </xdr:nvSpPr>
      <xdr:spPr bwMode="auto">
        <a:xfrm>
          <a:off x="8324849" y="4762501"/>
          <a:ext cx="2790825" cy="933450"/>
        </a:xfrm>
        <a:prstGeom prst="wedgeRoundRectCallout">
          <a:avLst>
            <a:gd name="adj1" fmla="val -71235"/>
            <a:gd name="adj2" fmla="val -3415"/>
            <a:gd name="adj3" fmla="val 16667"/>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2000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円～</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10000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円券はこちらの枠よりプルダウンで商品を選んで下さい。</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枚数は手入力</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でお願いします。</a:t>
          </a:r>
        </a:p>
      </xdr:txBody>
    </xdr:sp>
    <xdr:clientData fPrintsWithSheet="0"/>
  </xdr:twoCellAnchor>
  <xdr:twoCellAnchor>
    <xdr:from>
      <xdr:col>9</xdr:col>
      <xdr:colOff>628651</xdr:colOff>
      <xdr:row>26</xdr:row>
      <xdr:rowOff>219076</xdr:rowOff>
    </xdr:from>
    <xdr:to>
      <xdr:col>12</xdr:col>
      <xdr:colOff>171451</xdr:colOff>
      <xdr:row>27</xdr:row>
      <xdr:rowOff>276225</xdr:rowOff>
    </xdr:to>
    <xdr:sp macro="" textlink="">
      <xdr:nvSpPr>
        <xdr:cNvPr id="18" name="角丸四角形吹き出し 17">
          <a:extLst>
            <a:ext uri="{FF2B5EF4-FFF2-40B4-BE49-F238E27FC236}">
              <a16:creationId xmlns:a16="http://schemas.microsoft.com/office/drawing/2014/main" id="{00000000-0008-0000-0000-000012000000}"/>
            </a:ext>
          </a:extLst>
        </xdr:cNvPr>
        <xdr:cNvSpPr/>
      </xdr:nvSpPr>
      <xdr:spPr bwMode="auto">
        <a:xfrm>
          <a:off x="8343901" y="6762751"/>
          <a:ext cx="1600200" cy="295274"/>
        </a:xfrm>
        <a:prstGeom prst="wedgeRoundRectCallout">
          <a:avLst>
            <a:gd name="adj1" fmla="val -96165"/>
            <a:gd name="adj2" fmla="val -136241"/>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送料は自動計算されます。</a:t>
          </a:r>
        </a:p>
      </xdr:txBody>
    </xdr:sp>
    <xdr:clientData fPrintsWithSheet="0"/>
  </xdr:twoCellAnchor>
  <xdr:twoCellAnchor>
    <xdr:from>
      <xdr:col>9</xdr:col>
      <xdr:colOff>180975</xdr:colOff>
      <xdr:row>1</xdr:row>
      <xdr:rowOff>190501</xdr:rowOff>
    </xdr:from>
    <xdr:to>
      <xdr:col>12</xdr:col>
      <xdr:colOff>447675</xdr:colOff>
      <xdr:row>7</xdr:row>
      <xdr:rowOff>161925</xdr:rowOff>
    </xdr:to>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bwMode="auto">
        <a:xfrm>
          <a:off x="7896225" y="190501"/>
          <a:ext cx="2324100" cy="1343024"/>
        </a:xfrm>
        <a:prstGeom prst="wedgeRoundRectCallout">
          <a:avLst>
            <a:gd name="adj1" fmla="val -77754"/>
            <a:gd name="adj2" fmla="val 77832"/>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黄色い枠は手入力でお願いします。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（曜日は自動的にかわります）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料金は自動計算されます。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💬（ふきだし）は、印刷されませんのでそのまま印刷してください。</a:t>
          </a:r>
          <a:endParaRPr kumimoji="1" lang="en-US" altLang="ja-JP" sz="1100">
            <a:latin typeface="Meiryo UI" panose="020B0604030504040204" pitchFamily="50" charset="-128"/>
            <a:ea typeface="Meiryo UI" panose="020B0604030504040204" pitchFamily="50" charset="-128"/>
          </a:endParaRPr>
        </a:p>
      </xdr:txBody>
    </xdr:sp>
    <xdr:clientData fPrintsWithSheet="0"/>
  </xdr:twoCellAnchor>
  <xdr:twoCellAnchor>
    <xdr:from>
      <xdr:col>6</xdr:col>
      <xdr:colOff>219075</xdr:colOff>
      <xdr:row>4</xdr:row>
      <xdr:rowOff>57150</xdr:rowOff>
    </xdr:from>
    <xdr:to>
      <xdr:col>7</xdr:col>
      <xdr:colOff>1162050</xdr:colOff>
      <xdr:row>5</xdr:row>
      <xdr:rowOff>85725</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bwMode="auto">
        <a:xfrm>
          <a:off x="5476875" y="800100"/>
          <a:ext cx="1704975" cy="276225"/>
        </a:xfrm>
        <a:prstGeom prst="wedgeRoundRectCallout">
          <a:avLst>
            <a:gd name="adj1" fmla="val -157885"/>
            <a:gd name="adj2" fmla="val 77868"/>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曜日は自動的に変わります</a:t>
          </a:r>
        </a:p>
      </xdr:txBody>
    </xdr:sp>
    <xdr:clientData fPrintsWithSheet="0"/>
  </xdr:twoCellAnchor>
  <xdr:twoCellAnchor>
    <xdr:from>
      <xdr:col>6</xdr:col>
      <xdr:colOff>19050</xdr:colOff>
      <xdr:row>35</xdr:row>
      <xdr:rowOff>352425</xdr:rowOff>
    </xdr:from>
    <xdr:to>
      <xdr:col>7</xdr:col>
      <xdr:colOff>962025</xdr:colOff>
      <xdr:row>36</xdr:row>
      <xdr:rowOff>238125</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bwMode="auto">
        <a:xfrm>
          <a:off x="5276850" y="9505950"/>
          <a:ext cx="1704975" cy="285750"/>
        </a:xfrm>
        <a:prstGeom prst="wedgeRoundRectCallout">
          <a:avLst>
            <a:gd name="adj1" fmla="val -150967"/>
            <a:gd name="adj2" fmla="val 31332"/>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曜日は自動的に変わります</a:t>
          </a:r>
        </a:p>
      </xdr:txBody>
    </xdr:sp>
    <xdr:clientData fPrintsWithSheet="0"/>
  </xdr:twoCellAnchor>
  <xdr:twoCellAnchor editAs="oneCell">
    <xdr:from>
      <xdr:col>1</xdr:col>
      <xdr:colOff>104776</xdr:colOff>
      <xdr:row>26</xdr:row>
      <xdr:rowOff>219075</xdr:rowOff>
    </xdr:from>
    <xdr:to>
      <xdr:col>2</xdr:col>
      <xdr:colOff>1219201</xdr:colOff>
      <xdr:row>27</xdr:row>
      <xdr:rowOff>720641</xdr:rowOff>
    </xdr:to>
    <xdr:pic>
      <xdr:nvPicPr>
        <xdr:cNvPr id="7" name="図 6">
          <a:extLst>
            <a:ext uri="{FF2B5EF4-FFF2-40B4-BE49-F238E27FC236}">
              <a16:creationId xmlns:a16="http://schemas.microsoft.com/office/drawing/2014/main" id="{0666EA11-3CA1-4497-B3A8-66525D752A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0601" y="6762750"/>
          <a:ext cx="1638300" cy="739691"/>
        </a:xfrm>
        <a:prstGeom prst="rect">
          <a:avLst/>
        </a:prstGeom>
      </xdr:spPr>
    </xdr:pic>
    <xdr:clientData/>
  </xdr:twoCellAnchor>
  <xdr:twoCellAnchor editAs="oneCell">
    <xdr:from>
      <xdr:col>2</xdr:col>
      <xdr:colOff>1285876</xdr:colOff>
      <xdr:row>27</xdr:row>
      <xdr:rowOff>0</xdr:rowOff>
    </xdr:from>
    <xdr:to>
      <xdr:col>4</xdr:col>
      <xdr:colOff>781050</xdr:colOff>
      <xdr:row>27</xdr:row>
      <xdr:rowOff>730955</xdr:rowOff>
    </xdr:to>
    <xdr:pic>
      <xdr:nvPicPr>
        <xdr:cNvPr id="9" name="図 8">
          <a:extLst>
            <a:ext uri="{FF2B5EF4-FFF2-40B4-BE49-F238E27FC236}">
              <a16:creationId xmlns:a16="http://schemas.microsoft.com/office/drawing/2014/main" id="{FD99199F-D5BE-4D3E-A89F-DB7F74183D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5576" y="6781800"/>
          <a:ext cx="1866899" cy="730955"/>
        </a:xfrm>
        <a:prstGeom prst="rect">
          <a:avLst/>
        </a:prstGeom>
      </xdr:spPr>
    </xdr:pic>
    <xdr:clientData/>
  </xdr:twoCellAnchor>
  <xdr:twoCellAnchor editAs="oneCell">
    <xdr:from>
      <xdr:col>4</xdr:col>
      <xdr:colOff>790576</xdr:colOff>
      <xdr:row>27</xdr:row>
      <xdr:rowOff>47626</xdr:rowOff>
    </xdr:from>
    <xdr:to>
      <xdr:col>7</xdr:col>
      <xdr:colOff>76201</xdr:colOff>
      <xdr:row>27</xdr:row>
      <xdr:rowOff>704180</xdr:rowOff>
    </xdr:to>
    <xdr:pic>
      <xdr:nvPicPr>
        <xdr:cNvPr id="11" name="図 10">
          <a:extLst>
            <a:ext uri="{FF2B5EF4-FFF2-40B4-BE49-F238E27FC236}">
              <a16:creationId xmlns:a16="http://schemas.microsoft.com/office/drawing/2014/main" id="{FFC84D11-AFD0-4B94-B7E8-FE3B29A7B06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72001" y="6829426"/>
          <a:ext cx="1524000" cy="656554"/>
        </a:xfrm>
        <a:prstGeom prst="rect">
          <a:avLst/>
        </a:prstGeom>
      </xdr:spPr>
    </xdr:pic>
    <xdr:clientData/>
  </xdr:twoCellAnchor>
  <xdr:twoCellAnchor editAs="oneCell">
    <xdr:from>
      <xdr:col>7</xdr:col>
      <xdr:colOff>352425</xdr:colOff>
      <xdr:row>27</xdr:row>
      <xdr:rowOff>47625</xdr:rowOff>
    </xdr:from>
    <xdr:to>
      <xdr:col>7</xdr:col>
      <xdr:colOff>1219200</xdr:colOff>
      <xdr:row>27</xdr:row>
      <xdr:rowOff>653492</xdr:rowOff>
    </xdr:to>
    <xdr:pic>
      <xdr:nvPicPr>
        <xdr:cNvPr id="3" name="図 2">
          <a:extLst>
            <a:ext uri="{FF2B5EF4-FFF2-40B4-BE49-F238E27FC236}">
              <a16:creationId xmlns:a16="http://schemas.microsoft.com/office/drawing/2014/main" id="{7C7BBA1D-B501-435A-A77C-1E40844E9B9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372225" y="6829425"/>
          <a:ext cx="866775" cy="6058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27</xdr:row>
      <xdr:rowOff>209550</xdr:rowOff>
    </xdr:from>
    <xdr:to>
      <xdr:col>0</xdr:col>
      <xdr:colOff>790575</xdr:colOff>
      <xdr:row>27</xdr:row>
      <xdr:rowOff>571500</xdr:rowOff>
    </xdr:to>
    <xdr:pic>
      <xdr:nvPicPr>
        <xdr:cNvPr id="2" name="図 12">
          <a:extLst>
            <a:ext uri="{FF2B5EF4-FFF2-40B4-BE49-F238E27FC236}">
              <a16:creationId xmlns:a16="http://schemas.microsoft.com/office/drawing/2014/main" id="{ED8DEAA2-FF81-4A13-A713-D555B7AED0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172325"/>
          <a:ext cx="752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285749</xdr:colOff>
      <xdr:row>28</xdr:row>
      <xdr:rowOff>9522</xdr:rowOff>
    </xdr:from>
    <xdr:to>
      <xdr:col>15</xdr:col>
      <xdr:colOff>542925</xdr:colOff>
      <xdr:row>34</xdr:row>
      <xdr:rowOff>276224</xdr:rowOff>
    </xdr:to>
    <xdr:sp macro="" textlink="">
      <xdr:nvSpPr>
        <xdr:cNvPr id="3" name="角丸四角形吹き出し 5">
          <a:extLst>
            <a:ext uri="{FF2B5EF4-FFF2-40B4-BE49-F238E27FC236}">
              <a16:creationId xmlns:a16="http://schemas.microsoft.com/office/drawing/2014/main" id="{DDE60CAA-61B6-43A5-857D-28EBAA06E4E3}"/>
            </a:ext>
          </a:extLst>
        </xdr:cNvPr>
        <xdr:cNvSpPr/>
      </xdr:nvSpPr>
      <xdr:spPr bwMode="auto">
        <a:xfrm>
          <a:off x="8686799" y="7715247"/>
          <a:ext cx="3686176" cy="1619252"/>
        </a:xfrm>
        <a:prstGeom prst="wedgeRoundRectCallout">
          <a:avLst>
            <a:gd name="adj1" fmla="val -168132"/>
            <a:gd name="adj2" fmla="val -34123"/>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r>
            <a:rPr kumimoji="1" lang="ja-JP" altLang="ja-JP" sz="1100">
              <a:solidFill>
                <a:schemeClr val="dk1"/>
              </a:solidFill>
              <a:effectLst/>
              <a:latin typeface="Meiryo UI" panose="020B0604030504040204" pitchFamily="50" charset="-128"/>
              <a:ea typeface="Meiryo UI" panose="020B0604030504040204" pitchFamily="50" charset="-128"/>
              <a:cs typeface="+mn-cs"/>
            </a:rPr>
            <a:t>プルダウンよりカードケースを選んで下さい。</a:t>
          </a:r>
          <a:endParaRPr lang="ja-JP" altLang="ja-JP" sz="1100">
            <a:effectLst/>
            <a:latin typeface="Meiryo UI" panose="020B0604030504040204" pitchFamily="50" charset="-128"/>
            <a:ea typeface="Meiryo UI" panose="020B0604030504040204" pitchFamily="50" charset="-128"/>
          </a:endParaRPr>
        </a:p>
        <a:p>
          <a:r>
            <a:rPr kumimoji="1" lang="ja-JP" altLang="ja-JP" sz="1100">
              <a:solidFill>
                <a:schemeClr val="dk1"/>
              </a:solidFill>
              <a:effectLst/>
              <a:latin typeface="Meiryo UI" panose="020B0604030504040204" pitchFamily="50" charset="-128"/>
              <a:ea typeface="Meiryo UI" panose="020B0604030504040204" pitchFamily="50" charset="-128"/>
              <a:cs typeface="+mn-cs"/>
            </a:rPr>
            <a:t>枚数は手入力でお願いします。</a:t>
          </a:r>
          <a:endParaRPr lang="ja-JP" altLang="ja-JP" sz="1100">
            <a:effectLst/>
            <a:latin typeface="Meiryo UI" panose="020B0604030504040204" pitchFamily="50" charset="-128"/>
            <a:ea typeface="Meiryo UI" panose="020B0604030504040204" pitchFamily="50" charset="-128"/>
          </a:endParaRPr>
        </a:p>
        <a:p>
          <a:r>
            <a:rPr kumimoji="1" lang="ja-JP" altLang="ja-JP" sz="1100">
              <a:solidFill>
                <a:schemeClr val="dk1"/>
              </a:solidFill>
              <a:effectLst/>
              <a:latin typeface="Meiryo UI" panose="020B0604030504040204" pitchFamily="50" charset="-128"/>
              <a:ea typeface="Meiryo UI" panose="020B0604030504040204" pitchFamily="50" charset="-128"/>
              <a:cs typeface="+mn-cs"/>
            </a:rPr>
            <a:t>詳細は下記「</a:t>
          </a:r>
          <a:r>
            <a:rPr kumimoji="1" lang="en-US" altLang="ja-JP" sz="1100">
              <a:solidFill>
                <a:schemeClr val="dk1"/>
              </a:solidFill>
              <a:effectLst/>
              <a:latin typeface="Meiryo UI" panose="020B0604030504040204" pitchFamily="50" charset="-128"/>
              <a:ea typeface="Meiryo UI" panose="020B0604030504040204" pitchFamily="50" charset="-128"/>
              <a:cs typeface="+mn-cs"/>
            </a:rPr>
            <a:t>Sheet </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カードケース」ご覧ください。</a:t>
          </a:r>
          <a:endParaRPr lang="ja-JP" altLang="ja-JP" sz="1100">
            <a:effectLst/>
            <a:latin typeface="Meiryo UI" panose="020B0604030504040204" pitchFamily="50" charset="-128"/>
            <a:ea typeface="Meiryo UI" panose="020B0604030504040204" pitchFamily="50" charset="-128"/>
          </a:endParaRPr>
        </a:p>
        <a:p>
          <a:r>
            <a:rPr kumimoji="1" lang="en-US" altLang="ja-JP" sz="1100">
              <a:solidFill>
                <a:schemeClr val="dk1"/>
              </a:solidFill>
              <a:effectLst/>
              <a:latin typeface="Meiryo UI" panose="020B0604030504040204" pitchFamily="50" charset="-128"/>
              <a:ea typeface="Meiryo UI" panose="020B0604030504040204" pitchFamily="50" charset="-128"/>
              <a:cs typeface="+mn-cs"/>
            </a:rPr>
            <a:t>Kids Smile</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カードは専用のカードケースがつきます。</a:t>
          </a:r>
          <a:endParaRPr lang="ja-JP" altLang="ja-JP" sz="1100">
            <a:effectLst/>
            <a:latin typeface="Meiryo UI" panose="020B0604030504040204" pitchFamily="50" charset="-128"/>
            <a:ea typeface="Meiryo UI" panose="020B0604030504040204" pitchFamily="50" charset="-128"/>
          </a:endParaRPr>
        </a:p>
        <a:p>
          <a:r>
            <a:rPr kumimoji="1" lang="en-US" altLang="ja-JP" sz="1100">
              <a:solidFill>
                <a:schemeClr val="dk1"/>
              </a:solidFill>
              <a:effectLst/>
              <a:latin typeface="Meiryo UI" panose="020B0604030504040204" pitchFamily="50" charset="-128"/>
              <a:ea typeface="Meiryo UI" panose="020B0604030504040204" pitchFamily="50" charset="-128"/>
              <a:cs typeface="+mn-cs"/>
            </a:rPr>
            <a:t>Kids Smile</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カードと他のクオカード両方ご注文の場合は、他のカードにご利用するケースを選んでください。</a:t>
          </a:r>
          <a:endParaRPr lang="ja-JP" altLang="ja-JP" sz="1100">
            <a:effectLst/>
            <a:latin typeface="Meiryo UI" panose="020B0604030504040204" pitchFamily="50" charset="-128"/>
            <a:ea typeface="Meiryo UI" panose="020B0604030504040204" pitchFamily="50" charset="-128"/>
          </a:endParaRPr>
        </a:p>
      </xdr:txBody>
    </xdr:sp>
    <xdr:clientData fPrintsWithSheet="0"/>
  </xdr:twoCellAnchor>
  <xdr:twoCellAnchor>
    <xdr:from>
      <xdr:col>9</xdr:col>
      <xdr:colOff>533400</xdr:colOff>
      <xdr:row>13</xdr:row>
      <xdr:rowOff>219075</xdr:rowOff>
    </xdr:from>
    <xdr:to>
      <xdr:col>13</xdr:col>
      <xdr:colOff>485775</xdr:colOff>
      <xdr:row>17</xdr:row>
      <xdr:rowOff>47625</xdr:rowOff>
    </xdr:to>
    <xdr:sp macro="" textlink="">
      <xdr:nvSpPr>
        <xdr:cNvPr id="4" name="角丸四角形吹き出し 14">
          <a:extLst>
            <a:ext uri="{FF2B5EF4-FFF2-40B4-BE49-F238E27FC236}">
              <a16:creationId xmlns:a16="http://schemas.microsoft.com/office/drawing/2014/main" id="{7D018E46-ED83-4D9E-9F9D-622375915E3D}"/>
            </a:ext>
          </a:extLst>
        </xdr:cNvPr>
        <xdr:cNvSpPr/>
      </xdr:nvSpPr>
      <xdr:spPr bwMode="auto">
        <a:xfrm>
          <a:off x="8248650" y="3467100"/>
          <a:ext cx="2695575" cy="895350"/>
        </a:xfrm>
        <a:prstGeom prst="wedgeRoundRectCallout">
          <a:avLst>
            <a:gd name="adj1" fmla="val -67978"/>
            <a:gd name="adj2" fmla="val -4861"/>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en-US" altLang="ja-JP" sz="1100">
              <a:latin typeface="Meiryo UI" panose="020B0604030504040204" pitchFamily="50" charset="-128"/>
              <a:ea typeface="Meiryo UI" panose="020B0604030504040204" pitchFamily="50" charset="-128"/>
            </a:rPr>
            <a:t>300</a:t>
          </a:r>
          <a:r>
            <a:rPr kumimoji="1" lang="ja-JP" altLang="en-US" sz="1100">
              <a:latin typeface="Meiryo UI" panose="020B0604030504040204" pitchFamily="50" charset="-128"/>
              <a:ea typeface="Meiryo UI" panose="020B0604030504040204" pitchFamily="50" charset="-128"/>
            </a:rPr>
            <a:t>円～</a:t>
          </a:r>
          <a:r>
            <a:rPr kumimoji="1" lang="en-US" altLang="ja-JP" sz="1100">
              <a:latin typeface="Meiryo UI" panose="020B0604030504040204" pitchFamily="50" charset="-128"/>
              <a:ea typeface="Meiryo UI" panose="020B0604030504040204" pitchFamily="50" charset="-128"/>
            </a:rPr>
            <a:t>1000</a:t>
          </a:r>
          <a:r>
            <a:rPr kumimoji="1" lang="ja-JP" altLang="en-US" sz="1100">
              <a:latin typeface="Meiryo UI" panose="020B0604030504040204" pitchFamily="50" charset="-128"/>
              <a:ea typeface="Meiryo UI" panose="020B0604030504040204" pitchFamily="50" charset="-128"/>
            </a:rPr>
            <a:t>円券はこちらの枠よりプルダウンで商品を選んで下さい。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u="sng">
              <a:latin typeface="Meiryo UI" panose="020B0604030504040204" pitchFamily="50" charset="-128"/>
              <a:ea typeface="Meiryo UI" panose="020B0604030504040204" pitchFamily="50" charset="-128"/>
            </a:rPr>
            <a:t>枚数は手入力</a:t>
          </a:r>
          <a:r>
            <a:rPr kumimoji="1" lang="ja-JP" altLang="en-US" sz="1100">
              <a:latin typeface="Meiryo UI" panose="020B0604030504040204" pitchFamily="50" charset="-128"/>
              <a:ea typeface="Meiryo UI" panose="020B0604030504040204" pitchFamily="50" charset="-128"/>
            </a:rPr>
            <a:t>でお願いします。</a:t>
          </a:r>
        </a:p>
      </xdr:txBody>
    </xdr:sp>
    <xdr:clientData fPrintsWithSheet="0"/>
  </xdr:twoCellAnchor>
  <xdr:twoCellAnchor>
    <xdr:from>
      <xdr:col>9</xdr:col>
      <xdr:colOff>609599</xdr:colOff>
      <xdr:row>19</xdr:row>
      <xdr:rowOff>95251</xdr:rowOff>
    </xdr:from>
    <xdr:to>
      <xdr:col>13</xdr:col>
      <xdr:colOff>657224</xdr:colOff>
      <xdr:row>22</xdr:row>
      <xdr:rowOff>228601</xdr:rowOff>
    </xdr:to>
    <xdr:sp macro="" textlink="">
      <xdr:nvSpPr>
        <xdr:cNvPr id="5" name="角丸四角形吹き出し 16">
          <a:extLst>
            <a:ext uri="{FF2B5EF4-FFF2-40B4-BE49-F238E27FC236}">
              <a16:creationId xmlns:a16="http://schemas.microsoft.com/office/drawing/2014/main" id="{2648BCC0-F940-43EA-ABB0-932ACB88A6BE}"/>
            </a:ext>
          </a:extLst>
        </xdr:cNvPr>
        <xdr:cNvSpPr/>
      </xdr:nvSpPr>
      <xdr:spPr bwMode="auto">
        <a:xfrm>
          <a:off x="8324849" y="4943476"/>
          <a:ext cx="2790825" cy="933450"/>
        </a:xfrm>
        <a:prstGeom prst="wedgeRoundRectCallout">
          <a:avLst>
            <a:gd name="adj1" fmla="val -71235"/>
            <a:gd name="adj2" fmla="val -3415"/>
            <a:gd name="adj3" fmla="val 16667"/>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2000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円～</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10000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円券はこちらの枠よりプルダウンで商品を選んで下さい。</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枚数は手入力</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でお願いします。</a:t>
          </a:r>
        </a:p>
      </xdr:txBody>
    </xdr:sp>
    <xdr:clientData fPrintsWithSheet="0"/>
  </xdr:twoCellAnchor>
  <xdr:twoCellAnchor>
    <xdr:from>
      <xdr:col>9</xdr:col>
      <xdr:colOff>628651</xdr:colOff>
      <xdr:row>26</xdr:row>
      <xdr:rowOff>219076</xdr:rowOff>
    </xdr:from>
    <xdr:to>
      <xdr:col>12</xdr:col>
      <xdr:colOff>171451</xdr:colOff>
      <xdr:row>27</xdr:row>
      <xdr:rowOff>276225</xdr:rowOff>
    </xdr:to>
    <xdr:sp macro="" textlink="">
      <xdr:nvSpPr>
        <xdr:cNvPr id="6" name="角丸四角形吹き出し 17">
          <a:extLst>
            <a:ext uri="{FF2B5EF4-FFF2-40B4-BE49-F238E27FC236}">
              <a16:creationId xmlns:a16="http://schemas.microsoft.com/office/drawing/2014/main" id="{562D47B9-0777-405D-8CE9-4DF41591A998}"/>
            </a:ext>
          </a:extLst>
        </xdr:cNvPr>
        <xdr:cNvSpPr/>
      </xdr:nvSpPr>
      <xdr:spPr bwMode="auto">
        <a:xfrm>
          <a:off x="8343901" y="6943726"/>
          <a:ext cx="1600200" cy="295274"/>
        </a:xfrm>
        <a:prstGeom prst="wedgeRoundRectCallout">
          <a:avLst>
            <a:gd name="adj1" fmla="val -96165"/>
            <a:gd name="adj2" fmla="val -136241"/>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送料は自動計算されます。</a:t>
          </a:r>
        </a:p>
      </xdr:txBody>
    </xdr:sp>
    <xdr:clientData fPrintsWithSheet="0"/>
  </xdr:twoCellAnchor>
  <xdr:twoCellAnchor>
    <xdr:from>
      <xdr:col>9</xdr:col>
      <xdr:colOff>523875</xdr:colOff>
      <xdr:row>1</xdr:row>
      <xdr:rowOff>95251</xdr:rowOff>
    </xdr:from>
    <xdr:to>
      <xdr:col>13</xdr:col>
      <xdr:colOff>542925</xdr:colOff>
      <xdr:row>7</xdr:row>
      <xdr:rowOff>66675</xdr:rowOff>
    </xdr:to>
    <xdr:sp macro="" textlink="">
      <xdr:nvSpPr>
        <xdr:cNvPr id="7" name="角丸四角形吹き出し 19">
          <a:extLst>
            <a:ext uri="{FF2B5EF4-FFF2-40B4-BE49-F238E27FC236}">
              <a16:creationId xmlns:a16="http://schemas.microsoft.com/office/drawing/2014/main" id="{1931DD55-E9DC-4187-A50D-29E3E7C059A6}"/>
            </a:ext>
          </a:extLst>
        </xdr:cNvPr>
        <xdr:cNvSpPr/>
      </xdr:nvSpPr>
      <xdr:spPr bwMode="auto">
        <a:xfrm>
          <a:off x="8239125" y="295276"/>
          <a:ext cx="2762250" cy="1590674"/>
        </a:xfrm>
        <a:prstGeom prst="wedgeRoundRectCallout">
          <a:avLst>
            <a:gd name="adj1" fmla="val -107079"/>
            <a:gd name="adj2" fmla="val -2407"/>
            <a:gd name="adj3" fmla="val 16667"/>
          </a:avLst>
        </a:prstGeom>
        <a:solidFill>
          <a:schemeClr val="accent6">
            <a:lumMod val="20000"/>
            <a:lumOff val="80000"/>
          </a:schemeClr>
        </a:solidFill>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Ｅメール申込アドレス</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件名（ＱＵＯカード申込）</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申込用紙を添付ファイル</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a:t>
          </a:r>
          <a:r>
            <a:rPr kumimoji="1" lang="en-US" altLang="ja-JP" sz="1100">
              <a:latin typeface="Meiryo UI" panose="020B0604030504040204" pitchFamily="50" charset="-128"/>
              <a:ea typeface="Meiryo UI" panose="020B0604030504040204" pitchFamily="50" charset="-128"/>
            </a:rPr>
            <a:t>Excel</a:t>
          </a:r>
          <a:r>
            <a:rPr kumimoji="1" lang="ja-JP" altLang="en-US" sz="1100">
              <a:latin typeface="Meiryo UI" panose="020B0604030504040204" pitchFamily="50" charset="-128"/>
              <a:ea typeface="Meiryo UI" panose="020B0604030504040204" pitchFamily="50" charset="-128"/>
            </a:rPr>
            <a:t>」又は「</a:t>
          </a:r>
          <a:r>
            <a:rPr kumimoji="1" lang="en-US" altLang="ja-JP" sz="1100">
              <a:latin typeface="Meiryo UI" panose="020B0604030504040204" pitchFamily="50" charset="-128"/>
              <a:ea typeface="Meiryo UI" panose="020B0604030504040204" pitchFamily="50" charset="-128"/>
            </a:rPr>
            <a:t>PDF</a:t>
          </a:r>
          <a:r>
            <a:rPr kumimoji="1" lang="ja-JP" altLang="en-US" sz="1100">
              <a:latin typeface="Meiryo UI" panose="020B0604030504040204" pitchFamily="50" charset="-128"/>
              <a:ea typeface="Meiryo UI" panose="020B0604030504040204" pitchFamily="50" charset="-128"/>
            </a:rPr>
            <a:t>」にてお送りください。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メール確認後、ユニオントラベルより返信をさせていただきます。</a:t>
          </a:r>
          <a:endParaRPr kumimoji="1" lang="en-US" altLang="ja-JP" sz="1100">
            <a:latin typeface="Meiryo UI" panose="020B0604030504040204" pitchFamily="50" charset="-128"/>
            <a:ea typeface="Meiryo UI" panose="020B0604030504040204" pitchFamily="50" charset="-128"/>
          </a:endParaRPr>
        </a:p>
      </xdr:txBody>
    </xdr:sp>
    <xdr:clientData fPrintsWithSheet="0"/>
  </xdr:twoCellAnchor>
  <xdr:twoCellAnchor>
    <xdr:from>
      <xdr:col>6</xdr:col>
      <xdr:colOff>247650</xdr:colOff>
      <xdr:row>5</xdr:row>
      <xdr:rowOff>323850</xdr:rowOff>
    </xdr:from>
    <xdr:to>
      <xdr:col>7</xdr:col>
      <xdr:colOff>1190625</xdr:colOff>
      <xdr:row>6</xdr:row>
      <xdr:rowOff>200025</xdr:rowOff>
    </xdr:to>
    <xdr:sp macro="" textlink="">
      <xdr:nvSpPr>
        <xdr:cNvPr id="8" name="角丸四角形吹き出し 11">
          <a:extLst>
            <a:ext uri="{FF2B5EF4-FFF2-40B4-BE49-F238E27FC236}">
              <a16:creationId xmlns:a16="http://schemas.microsoft.com/office/drawing/2014/main" id="{6BEC5DBC-54D4-4D36-80AC-78BDE7AB743D}"/>
            </a:ext>
          </a:extLst>
        </xdr:cNvPr>
        <xdr:cNvSpPr/>
      </xdr:nvSpPr>
      <xdr:spPr bwMode="auto">
        <a:xfrm>
          <a:off x="5505450" y="1495425"/>
          <a:ext cx="1704975" cy="276225"/>
        </a:xfrm>
        <a:prstGeom prst="wedgeRoundRectCallout">
          <a:avLst>
            <a:gd name="adj1" fmla="val -156768"/>
            <a:gd name="adj2" fmla="val 19246"/>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曜日は自動的に変わります</a:t>
          </a:r>
        </a:p>
      </xdr:txBody>
    </xdr:sp>
    <xdr:clientData fPrintsWithSheet="0"/>
  </xdr:twoCellAnchor>
  <xdr:twoCellAnchor>
    <xdr:from>
      <xdr:col>6</xdr:col>
      <xdr:colOff>19050</xdr:colOff>
      <xdr:row>35</xdr:row>
      <xdr:rowOff>352425</xdr:rowOff>
    </xdr:from>
    <xdr:to>
      <xdr:col>7</xdr:col>
      <xdr:colOff>962025</xdr:colOff>
      <xdr:row>36</xdr:row>
      <xdr:rowOff>238125</xdr:rowOff>
    </xdr:to>
    <xdr:sp macro="" textlink="">
      <xdr:nvSpPr>
        <xdr:cNvPr id="9" name="角丸四角形吹き出し 13">
          <a:extLst>
            <a:ext uri="{FF2B5EF4-FFF2-40B4-BE49-F238E27FC236}">
              <a16:creationId xmlns:a16="http://schemas.microsoft.com/office/drawing/2014/main" id="{D9538E04-8FB5-438D-8016-AB4C87B690FA}"/>
            </a:ext>
          </a:extLst>
        </xdr:cNvPr>
        <xdr:cNvSpPr/>
      </xdr:nvSpPr>
      <xdr:spPr bwMode="auto">
        <a:xfrm>
          <a:off x="5276850" y="9715500"/>
          <a:ext cx="1704975" cy="285750"/>
        </a:xfrm>
        <a:prstGeom prst="wedgeRoundRectCallout">
          <a:avLst>
            <a:gd name="adj1" fmla="val -150967"/>
            <a:gd name="adj2" fmla="val 31332"/>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曜日は自動的に変わります</a:t>
          </a:r>
        </a:p>
      </xdr:txBody>
    </xdr:sp>
    <xdr:clientData fPrintsWithSheet="0"/>
  </xdr:twoCellAnchor>
  <xdr:twoCellAnchor editAs="oneCell">
    <xdr:from>
      <xdr:col>1</xdr:col>
      <xdr:colOff>104776</xdr:colOff>
      <xdr:row>26</xdr:row>
      <xdr:rowOff>219075</xdr:rowOff>
    </xdr:from>
    <xdr:to>
      <xdr:col>2</xdr:col>
      <xdr:colOff>1219201</xdr:colOff>
      <xdr:row>27</xdr:row>
      <xdr:rowOff>720641</xdr:rowOff>
    </xdr:to>
    <xdr:pic>
      <xdr:nvPicPr>
        <xdr:cNvPr id="10" name="図 9">
          <a:extLst>
            <a:ext uri="{FF2B5EF4-FFF2-40B4-BE49-F238E27FC236}">
              <a16:creationId xmlns:a16="http://schemas.microsoft.com/office/drawing/2014/main" id="{A9822D28-07B2-42B7-8A4B-4176BC44F9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0601" y="6943725"/>
          <a:ext cx="1638300" cy="739691"/>
        </a:xfrm>
        <a:prstGeom prst="rect">
          <a:avLst/>
        </a:prstGeom>
      </xdr:spPr>
    </xdr:pic>
    <xdr:clientData/>
  </xdr:twoCellAnchor>
  <xdr:twoCellAnchor editAs="oneCell">
    <xdr:from>
      <xdr:col>2</xdr:col>
      <xdr:colOff>1285876</xdr:colOff>
      <xdr:row>27</xdr:row>
      <xdr:rowOff>0</xdr:rowOff>
    </xdr:from>
    <xdr:to>
      <xdr:col>4</xdr:col>
      <xdr:colOff>781050</xdr:colOff>
      <xdr:row>27</xdr:row>
      <xdr:rowOff>730955</xdr:rowOff>
    </xdr:to>
    <xdr:pic>
      <xdr:nvPicPr>
        <xdr:cNvPr id="11" name="図 10">
          <a:extLst>
            <a:ext uri="{FF2B5EF4-FFF2-40B4-BE49-F238E27FC236}">
              <a16:creationId xmlns:a16="http://schemas.microsoft.com/office/drawing/2014/main" id="{3AFDA976-3C8C-478F-8A0E-533624DFB4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5576" y="6962775"/>
          <a:ext cx="1866899" cy="730955"/>
        </a:xfrm>
        <a:prstGeom prst="rect">
          <a:avLst/>
        </a:prstGeom>
      </xdr:spPr>
    </xdr:pic>
    <xdr:clientData/>
  </xdr:twoCellAnchor>
  <xdr:twoCellAnchor editAs="oneCell">
    <xdr:from>
      <xdr:col>4</xdr:col>
      <xdr:colOff>790576</xdr:colOff>
      <xdr:row>27</xdr:row>
      <xdr:rowOff>47626</xdr:rowOff>
    </xdr:from>
    <xdr:to>
      <xdr:col>7</xdr:col>
      <xdr:colOff>76201</xdr:colOff>
      <xdr:row>27</xdr:row>
      <xdr:rowOff>704180</xdr:rowOff>
    </xdr:to>
    <xdr:pic>
      <xdr:nvPicPr>
        <xdr:cNvPr id="12" name="図 11">
          <a:extLst>
            <a:ext uri="{FF2B5EF4-FFF2-40B4-BE49-F238E27FC236}">
              <a16:creationId xmlns:a16="http://schemas.microsoft.com/office/drawing/2014/main" id="{45A122C4-7F97-4330-BE51-EF565FC9854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72001" y="7010401"/>
          <a:ext cx="1524000" cy="656554"/>
        </a:xfrm>
        <a:prstGeom prst="rect">
          <a:avLst/>
        </a:prstGeom>
      </xdr:spPr>
    </xdr:pic>
    <xdr:clientData/>
  </xdr:twoCellAnchor>
  <xdr:twoCellAnchor editAs="oneCell">
    <xdr:from>
      <xdr:col>7</xdr:col>
      <xdr:colOff>352425</xdr:colOff>
      <xdr:row>27</xdr:row>
      <xdr:rowOff>47625</xdr:rowOff>
    </xdr:from>
    <xdr:to>
      <xdr:col>7</xdr:col>
      <xdr:colOff>1219200</xdr:colOff>
      <xdr:row>27</xdr:row>
      <xdr:rowOff>653492</xdr:rowOff>
    </xdr:to>
    <xdr:pic>
      <xdr:nvPicPr>
        <xdr:cNvPr id="13" name="図 12">
          <a:extLst>
            <a:ext uri="{FF2B5EF4-FFF2-40B4-BE49-F238E27FC236}">
              <a16:creationId xmlns:a16="http://schemas.microsoft.com/office/drawing/2014/main" id="{70BFE79E-ACF7-4D3A-8151-AD3D76C5E7B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372225" y="7010400"/>
          <a:ext cx="866775" cy="6058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26</xdr:row>
      <xdr:rowOff>209550</xdr:rowOff>
    </xdr:from>
    <xdr:to>
      <xdr:col>0</xdr:col>
      <xdr:colOff>790575</xdr:colOff>
      <xdr:row>26</xdr:row>
      <xdr:rowOff>571500</xdr:rowOff>
    </xdr:to>
    <xdr:pic>
      <xdr:nvPicPr>
        <xdr:cNvPr id="2" name="図 1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991350"/>
          <a:ext cx="752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266700</xdr:colOff>
      <xdr:row>25</xdr:row>
      <xdr:rowOff>209550</xdr:rowOff>
    </xdr:from>
    <xdr:to>
      <xdr:col>3</xdr:col>
      <xdr:colOff>85725</xdr:colOff>
      <xdr:row>26</xdr:row>
      <xdr:rowOff>711116</xdr:rowOff>
    </xdr:to>
    <xdr:pic>
      <xdr:nvPicPr>
        <xdr:cNvPr id="7" name="図 6">
          <a:extLst>
            <a:ext uri="{FF2B5EF4-FFF2-40B4-BE49-F238E27FC236}">
              <a16:creationId xmlns:a16="http://schemas.microsoft.com/office/drawing/2014/main" id="{F0B24BB0-50FE-4744-820A-EE7CFB5991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2525" y="6753225"/>
          <a:ext cx="1638300" cy="739691"/>
        </a:xfrm>
        <a:prstGeom prst="rect">
          <a:avLst/>
        </a:prstGeom>
      </xdr:spPr>
    </xdr:pic>
    <xdr:clientData/>
  </xdr:twoCellAnchor>
  <xdr:twoCellAnchor editAs="oneCell">
    <xdr:from>
      <xdr:col>3</xdr:col>
      <xdr:colOff>266700</xdr:colOff>
      <xdr:row>25</xdr:row>
      <xdr:rowOff>228600</xdr:rowOff>
    </xdr:from>
    <xdr:to>
      <xdr:col>5</xdr:col>
      <xdr:colOff>171449</xdr:colOff>
      <xdr:row>26</xdr:row>
      <xdr:rowOff>721430</xdr:rowOff>
    </xdr:to>
    <xdr:pic>
      <xdr:nvPicPr>
        <xdr:cNvPr id="9" name="図 8">
          <a:extLst>
            <a:ext uri="{FF2B5EF4-FFF2-40B4-BE49-F238E27FC236}">
              <a16:creationId xmlns:a16="http://schemas.microsoft.com/office/drawing/2014/main" id="{50AD47BA-7FE2-4DDE-BF0E-9473590A37E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71800" y="6772275"/>
          <a:ext cx="1866899" cy="730955"/>
        </a:xfrm>
        <a:prstGeom prst="rect">
          <a:avLst/>
        </a:prstGeom>
      </xdr:spPr>
    </xdr:pic>
    <xdr:clientData/>
  </xdr:twoCellAnchor>
  <xdr:twoCellAnchor editAs="oneCell">
    <xdr:from>
      <xdr:col>5</xdr:col>
      <xdr:colOff>209550</xdr:colOff>
      <xdr:row>26</xdr:row>
      <xdr:rowOff>38100</xdr:rowOff>
    </xdr:from>
    <xdr:to>
      <xdr:col>7</xdr:col>
      <xdr:colOff>381000</xdr:colOff>
      <xdr:row>26</xdr:row>
      <xdr:rowOff>694654</xdr:rowOff>
    </xdr:to>
    <xdr:pic>
      <xdr:nvPicPr>
        <xdr:cNvPr id="10" name="図 9">
          <a:extLst>
            <a:ext uri="{FF2B5EF4-FFF2-40B4-BE49-F238E27FC236}">
              <a16:creationId xmlns:a16="http://schemas.microsoft.com/office/drawing/2014/main" id="{1E8F8336-0651-4A58-A22C-A6F2CDB24EA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76800" y="6819900"/>
          <a:ext cx="1524000" cy="656554"/>
        </a:xfrm>
        <a:prstGeom prst="rect">
          <a:avLst/>
        </a:prstGeom>
      </xdr:spPr>
    </xdr:pic>
    <xdr:clientData/>
  </xdr:twoCellAnchor>
  <xdr:twoCellAnchor editAs="oneCell">
    <xdr:from>
      <xdr:col>7</xdr:col>
      <xdr:colOff>590550</xdr:colOff>
      <xdr:row>26</xdr:row>
      <xdr:rowOff>47625</xdr:rowOff>
    </xdr:from>
    <xdr:to>
      <xdr:col>7</xdr:col>
      <xdr:colOff>1457325</xdr:colOff>
      <xdr:row>26</xdr:row>
      <xdr:rowOff>653492</xdr:rowOff>
    </xdr:to>
    <xdr:pic>
      <xdr:nvPicPr>
        <xdr:cNvPr id="6" name="図 5">
          <a:extLst>
            <a:ext uri="{FF2B5EF4-FFF2-40B4-BE49-F238E27FC236}">
              <a16:creationId xmlns:a16="http://schemas.microsoft.com/office/drawing/2014/main" id="{9FB26610-6CDB-4649-A9B6-F91565F6C6D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610350" y="6829425"/>
          <a:ext cx="866775" cy="6058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352426</xdr:colOff>
      <xdr:row>0</xdr:row>
      <xdr:rowOff>381000</xdr:rowOff>
    </xdr:from>
    <xdr:to>
      <xdr:col>1</xdr:col>
      <xdr:colOff>5133976</xdr:colOff>
      <xdr:row>0</xdr:row>
      <xdr:rowOff>3155161</xdr:rowOff>
    </xdr:to>
    <xdr:pic>
      <xdr:nvPicPr>
        <xdr:cNvPr id="9" name="図 8">
          <a:extLst>
            <a:ext uri="{FF2B5EF4-FFF2-40B4-BE49-F238E27FC236}">
              <a16:creationId xmlns:a16="http://schemas.microsoft.com/office/drawing/2014/main" id="{852D45AC-E115-4115-91AB-378837C101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00751" y="685800"/>
          <a:ext cx="4781550" cy="2774161"/>
        </a:xfrm>
        <a:prstGeom prst="rect">
          <a:avLst/>
        </a:prstGeom>
      </xdr:spPr>
    </xdr:pic>
    <xdr:clientData/>
  </xdr:twoCellAnchor>
  <xdr:twoCellAnchor editAs="oneCell">
    <xdr:from>
      <xdr:col>0</xdr:col>
      <xdr:colOff>247650</xdr:colOff>
      <xdr:row>0</xdr:row>
      <xdr:rowOff>57150</xdr:rowOff>
    </xdr:from>
    <xdr:to>
      <xdr:col>0</xdr:col>
      <xdr:colOff>5534025</xdr:colOff>
      <xdr:row>0</xdr:row>
      <xdr:rowOff>3438525</xdr:rowOff>
    </xdr:to>
    <xdr:pic>
      <xdr:nvPicPr>
        <xdr:cNvPr id="13" name="図 12">
          <a:extLst>
            <a:ext uri="{FF2B5EF4-FFF2-40B4-BE49-F238E27FC236}">
              <a16:creationId xmlns:a16="http://schemas.microsoft.com/office/drawing/2014/main" id="{5E509809-FEA7-4B1A-A8BE-80B3C85A4C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7650" y="361950"/>
          <a:ext cx="5286375" cy="3381375"/>
        </a:xfrm>
        <a:prstGeom prst="rect">
          <a:avLst/>
        </a:prstGeom>
      </xdr:spPr>
    </xdr:pic>
    <xdr:clientData/>
  </xdr:twoCellAnchor>
  <xdr:twoCellAnchor editAs="oneCell">
    <xdr:from>
      <xdr:col>0</xdr:col>
      <xdr:colOff>171450</xdr:colOff>
      <xdr:row>1</xdr:row>
      <xdr:rowOff>76200</xdr:rowOff>
    </xdr:from>
    <xdr:to>
      <xdr:col>0</xdr:col>
      <xdr:colOff>5457825</xdr:colOff>
      <xdr:row>1</xdr:row>
      <xdr:rowOff>2981325</xdr:rowOff>
    </xdr:to>
    <xdr:pic>
      <xdr:nvPicPr>
        <xdr:cNvPr id="15" name="図 14">
          <a:extLst>
            <a:ext uri="{FF2B5EF4-FFF2-40B4-BE49-F238E27FC236}">
              <a16:creationId xmlns:a16="http://schemas.microsoft.com/office/drawing/2014/main" id="{B41AF82C-8F38-4CCD-8F11-45703B1AD0A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1450" y="4238625"/>
          <a:ext cx="5286375" cy="2905125"/>
        </a:xfrm>
        <a:prstGeom prst="rect">
          <a:avLst/>
        </a:prstGeom>
      </xdr:spPr>
    </xdr:pic>
    <xdr:clientData/>
  </xdr:twoCellAnchor>
  <xdr:twoCellAnchor>
    <xdr:from>
      <xdr:col>1</xdr:col>
      <xdr:colOff>485775</xdr:colOff>
      <xdr:row>1</xdr:row>
      <xdr:rowOff>85725</xdr:rowOff>
    </xdr:from>
    <xdr:to>
      <xdr:col>1</xdr:col>
      <xdr:colOff>5207000</xdr:colOff>
      <xdr:row>1</xdr:row>
      <xdr:rowOff>3381375</xdr:rowOff>
    </xdr:to>
    <xdr:grpSp>
      <xdr:nvGrpSpPr>
        <xdr:cNvPr id="5" name="グループ化 4">
          <a:extLst>
            <a:ext uri="{FF2B5EF4-FFF2-40B4-BE49-F238E27FC236}">
              <a16:creationId xmlns:a16="http://schemas.microsoft.com/office/drawing/2014/main" id="{6BA28276-A47B-2530-0E33-86562379FA1D}"/>
            </a:ext>
          </a:extLst>
        </xdr:cNvPr>
        <xdr:cNvGrpSpPr/>
      </xdr:nvGrpSpPr>
      <xdr:grpSpPr>
        <a:xfrm>
          <a:off x="6137275" y="3641725"/>
          <a:ext cx="4721225" cy="3295650"/>
          <a:chOff x="6137275" y="3641725"/>
          <a:chExt cx="4721225" cy="3295650"/>
        </a:xfrm>
      </xdr:grpSpPr>
      <xdr:pic>
        <xdr:nvPicPr>
          <xdr:cNvPr id="7" name="図 6">
            <a:extLst>
              <a:ext uri="{FF2B5EF4-FFF2-40B4-BE49-F238E27FC236}">
                <a16:creationId xmlns:a16="http://schemas.microsoft.com/office/drawing/2014/main" id="{4F1DE234-6901-4FEF-B9A9-F7CEFAF9272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37275" y="3641725"/>
            <a:ext cx="4714875" cy="3295650"/>
          </a:xfrm>
          <a:prstGeom prst="rect">
            <a:avLst/>
          </a:prstGeom>
        </xdr:spPr>
      </xdr:pic>
      <xdr:pic>
        <xdr:nvPicPr>
          <xdr:cNvPr id="3" name="図 2">
            <a:extLst>
              <a:ext uri="{FF2B5EF4-FFF2-40B4-BE49-F238E27FC236}">
                <a16:creationId xmlns:a16="http://schemas.microsoft.com/office/drawing/2014/main" id="{37FA4AF5-6729-65F6-C107-F176C9046612}"/>
              </a:ext>
            </a:extLst>
          </xdr:cNvPr>
          <xdr:cNvPicPr>
            <a:picLocks noChangeAspect="1"/>
          </xdr:cNvPicPr>
        </xdr:nvPicPr>
        <xdr:blipFill>
          <a:blip xmlns:r="http://schemas.openxmlformats.org/officeDocument/2006/relationships" r:embed="rId5"/>
          <a:stretch>
            <a:fillRect/>
          </a:stretch>
        </xdr:blipFill>
        <xdr:spPr>
          <a:xfrm>
            <a:off x="6826250" y="4011084"/>
            <a:ext cx="2018516" cy="2889249"/>
          </a:xfrm>
          <a:prstGeom prst="rect">
            <a:avLst/>
          </a:prstGeom>
        </xdr:spPr>
      </xdr:pic>
      <xdr:pic>
        <xdr:nvPicPr>
          <xdr:cNvPr id="4" name="図 3">
            <a:extLst>
              <a:ext uri="{FF2B5EF4-FFF2-40B4-BE49-F238E27FC236}">
                <a16:creationId xmlns:a16="http://schemas.microsoft.com/office/drawing/2014/main" id="{20A8EB98-6880-5AC0-CEB6-EC614FE15639}"/>
              </a:ext>
            </a:extLst>
          </xdr:cNvPr>
          <xdr:cNvPicPr>
            <a:picLocks noChangeAspect="1"/>
          </xdr:cNvPicPr>
        </xdr:nvPicPr>
        <xdr:blipFill>
          <a:blip xmlns:r="http://schemas.openxmlformats.org/officeDocument/2006/relationships" r:embed="rId6"/>
          <a:stretch>
            <a:fillRect/>
          </a:stretch>
        </xdr:blipFill>
        <xdr:spPr>
          <a:xfrm>
            <a:off x="8911167" y="4011084"/>
            <a:ext cx="1947333" cy="2866474"/>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ln>
          <a:headEnd type="none" w="med" len="med"/>
          <a:tailEnd type="none" w="med" len="med"/>
        </a:ln>
      </a:spPr>
      <a:bodyPr vertOverflow="clip" horzOverflow="clip" wrap="square" lIns="18288" tIns="0" rIns="0" bIns="0" rtlCol="0" anchor="t" upright="1"/>
      <a:lstStyle>
        <a:defPPr algn="l">
          <a:defRPr kumimoji="1" sz="1100"/>
        </a:defPPr>
      </a:lstStyle>
      <a:style>
        <a:lnRef idx="1">
          <a:schemeClr val="accent2"/>
        </a:lnRef>
        <a:fillRef idx="2">
          <a:schemeClr val="accent2"/>
        </a:fillRef>
        <a:effectRef idx="1">
          <a:schemeClr val="accent2"/>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union-travel@herb.ocn.ne.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I45"/>
  <sheetViews>
    <sheetView showZeros="0" tabSelected="1" zoomScaleNormal="100" zoomScaleSheetLayoutView="100" workbookViewId="0">
      <selection activeCell="B14" sqref="B14:D14"/>
    </sheetView>
  </sheetViews>
  <sheetFormatPr defaultRowHeight="15.75" x14ac:dyDescent="0.25"/>
  <cols>
    <col min="1" max="1" width="11.625" style="8" customWidth="1"/>
    <col min="2" max="2" width="6.875" style="4" customWidth="1"/>
    <col min="3" max="3" width="17" style="4" customWidth="1"/>
    <col min="4" max="4" width="14.125" style="4" customWidth="1"/>
    <col min="5" max="5" width="11.625" style="4" customWidth="1"/>
    <col min="6" max="6" width="7.75" style="4" customWidth="1"/>
    <col min="7" max="7" width="10" style="4" customWidth="1"/>
    <col min="8" max="8" width="21.375" style="4" customWidth="1"/>
    <col min="9" max="9" width="0.875" style="4" customWidth="1"/>
    <col min="10" max="16384" width="9" style="4"/>
  </cols>
  <sheetData>
    <row r="1" spans="1:9" ht="28.5" x14ac:dyDescent="0.25">
      <c r="A1" s="133" t="s">
        <v>153</v>
      </c>
      <c r="H1" s="128">
        <v>2025.07</v>
      </c>
    </row>
    <row r="2" spans="1:9" ht="28.5" x14ac:dyDescent="0.25">
      <c r="A2" s="154" t="s">
        <v>140</v>
      </c>
      <c r="B2" s="154"/>
      <c r="C2" s="154"/>
      <c r="D2" s="154"/>
      <c r="E2" s="154"/>
      <c r="F2" s="154"/>
      <c r="G2" s="154"/>
      <c r="H2" s="154"/>
      <c r="I2" s="3"/>
    </row>
    <row r="3" spans="1:9" ht="10.5" customHeight="1" x14ac:dyDescent="0.25">
      <c r="A3" s="5"/>
    </row>
    <row r="4" spans="1:9" ht="18" customHeight="1" x14ac:dyDescent="0.25">
      <c r="A4" s="175" t="s">
        <v>13</v>
      </c>
      <c r="B4" s="175"/>
      <c r="C4" s="175"/>
      <c r="D4" s="175"/>
      <c r="E4" s="175"/>
      <c r="F4" s="175"/>
      <c r="G4" s="175"/>
      <c r="H4" s="175"/>
      <c r="I4" s="6"/>
    </row>
    <row r="5" spans="1:9" ht="19.5" x14ac:dyDescent="0.25">
      <c r="A5" s="7" t="s">
        <v>0</v>
      </c>
    </row>
    <row r="6" spans="1:9" ht="10.5" customHeight="1" x14ac:dyDescent="0.25"/>
    <row r="7" spans="1:9" s="8" customFormat="1" ht="19.5" x14ac:dyDescent="0.15">
      <c r="A7" s="34" t="s">
        <v>1</v>
      </c>
      <c r="B7" s="184"/>
      <c r="C7" s="185"/>
      <c r="D7" s="9" t="str">
        <f>TEXT(B7,"aaa曜日")</f>
        <v>土曜日</v>
      </c>
    </row>
    <row r="8" spans="1:9" ht="28.5" customHeight="1" x14ac:dyDescent="0.25">
      <c r="A8" s="34" t="s">
        <v>11</v>
      </c>
      <c r="B8" s="179"/>
      <c r="C8" s="180"/>
      <c r="D8" s="180"/>
      <c r="E8" s="180"/>
      <c r="F8" s="181"/>
      <c r="G8" s="10" t="s">
        <v>19</v>
      </c>
      <c r="H8" s="88"/>
    </row>
    <row r="9" spans="1:9" ht="19.5" x14ac:dyDescent="0.25">
      <c r="A9" s="11" t="s">
        <v>14</v>
      </c>
      <c r="B9" s="12" t="s">
        <v>12</v>
      </c>
      <c r="C9" s="127"/>
      <c r="D9" s="195"/>
      <c r="E9" s="195"/>
      <c r="F9" s="195"/>
      <c r="G9" s="195"/>
      <c r="H9" s="196"/>
    </row>
    <row r="10" spans="1:9" ht="30.75" customHeight="1" x14ac:dyDescent="0.25">
      <c r="A10" s="13" t="s">
        <v>15</v>
      </c>
      <c r="B10" s="168"/>
      <c r="C10" s="169"/>
      <c r="D10" s="169"/>
      <c r="E10" s="169"/>
      <c r="F10" s="169"/>
      <c r="G10" s="169"/>
      <c r="H10" s="170"/>
      <c r="I10" s="14"/>
    </row>
    <row r="11" spans="1:9" s="8" customFormat="1" ht="23.25" customHeight="1" x14ac:dyDescent="0.15">
      <c r="A11" s="34" t="s">
        <v>2</v>
      </c>
      <c r="B11" s="176"/>
      <c r="C11" s="177"/>
      <c r="D11" s="178"/>
      <c r="E11" s="34" t="s">
        <v>20</v>
      </c>
      <c r="F11" s="176"/>
      <c r="G11" s="177"/>
      <c r="H11" s="178"/>
      <c r="I11" s="6"/>
    </row>
    <row r="12" spans="1:9" s="8" customFormat="1" ht="12" customHeight="1" x14ac:dyDescent="0.15">
      <c r="A12" s="15"/>
      <c r="B12" s="171"/>
      <c r="C12" s="171"/>
      <c r="D12" s="171"/>
      <c r="E12" s="171"/>
      <c r="F12" s="15"/>
      <c r="G12" s="15"/>
      <c r="H12" s="16"/>
    </row>
    <row r="13" spans="1:9" ht="19.5" customHeight="1" x14ac:dyDescent="0.25">
      <c r="A13" s="159" t="s">
        <v>7</v>
      </c>
      <c r="B13" s="182" t="s">
        <v>22</v>
      </c>
      <c r="C13" s="183"/>
      <c r="D13" s="183"/>
      <c r="E13" s="17" t="s">
        <v>6</v>
      </c>
      <c r="F13" s="18"/>
      <c r="G13" s="19" t="s">
        <v>23</v>
      </c>
      <c r="H13" s="20" t="s">
        <v>10</v>
      </c>
      <c r="I13" s="6"/>
    </row>
    <row r="14" spans="1:9" ht="21" customHeight="1" x14ac:dyDescent="0.25">
      <c r="A14" s="160"/>
      <c r="B14" s="172" t="s">
        <v>24</v>
      </c>
      <c r="C14" s="173"/>
      <c r="D14" s="174"/>
      <c r="E14" s="116">
        <f>IFERROR(VLOOKUP(B14,Sheet1!A1:B19,2,FALSE),"")</f>
        <v>0</v>
      </c>
      <c r="F14" s="117" t="s">
        <v>21</v>
      </c>
      <c r="G14" s="78"/>
      <c r="H14" s="81">
        <f>IFERROR((E14*G14),"")</f>
        <v>0</v>
      </c>
      <c r="I14" s="22"/>
    </row>
    <row r="15" spans="1:9" ht="21" customHeight="1" x14ac:dyDescent="0.25">
      <c r="A15" s="160"/>
      <c r="B15" s="188" t="s">
        <v>24</v>
      </c>
      <c r="C15" s="189"/>
      <c r="D15" s="190"/>
      <c r="E15" s="118" t="str">
        <f>IFERROR(VLOOKUP(B15,Sheet1!A2:B20,2,FALSE),"")</f>
        <v/>
      </c>
      <c r="F15" s="119" t="s">
        <v>21</v>
      </c>
      <c r="G15" s="79"/>
      <c r="H15" s="82" t="str">
        <f t="shared" ref="H15:H18" si="0">IFERROR((E15*G15),"")</f>
        <v/>
      </c>
      <c r="I15" s="22"/>
    </row>
    <row r="16" spans="1:9" ht="21" customHeight="1" x14ac:dyDescent="0.25">
      <c r="A16" s="160"/>
      <c r="B16" s="188" t="s">
        <v>24</v>
      </c>
      <c r="C16" s="189"/>
      <c r="D16" s="190"/>
      <c r="E16" s="118" t="str">
        <f>IFERROR(VLOOKUP(B16,Sheet1!A3:B21,2,FALSE),"")</f>
        <v/>
      </c>
      <c r="F16" s="119" t="s">
        <v>21</v>
      </c>
      <c r="G16" s="79"/>
      <c r="H16" s="82" t="str">
        <f t="shared" si="0"/>
        <v/>
      </c>
      <c r="I16" s="22"/>
    </row>
    <row r="17" spans="1:9" ht="21" customHeight="1" x14ac:dyDescent="0.25">
      <c r="A17" s="160"/>
      <c r="B17" s="188" t="s">
        <v>24</v>
      </c>
      <c r="C17" s="189"/>
      <c r="D17" s="190"/>
      <c r="E17" s="118" t="str">
        <f>IFERROR(VLOOKUP(B17,Sheet1!A4:B22,2,FALSE),"")</f>
        <v/>
      </c>
      <c r="F17" s="119" t="s">
        <v>21</v>
      </c>
      <c r="G17" s="79"/>
      <c r="H17" s="82" t="str">
        <f t="shared" si="0"/>
        <v/>
      </c>
      <c r="I17" s="22"/>
    </row>
    <row r="18" spans="1:9" ht="21" customHeight="1" thickBot="1" x14ac:dyDescent="0.3">
      <c r="A18" s="160"/>
      <c r="B18" s="163" t="s">
        <v>24</v>
      </c>
      <c r="C18" s="164"/>
      <c r="D18" s="165"/>
      <c r="E18" s="120" t="str">
        <f>IFERROR(VLOOKUP(B18,Sheet1!A5:B23,2,FALSE),"")</f>
        <v/>
      </c>
      <c r="F18" s="121" t="s">
        <v>21</v>
      </c>
      <c r="G18" s="80"/>
      <c r="H18" s="83" t="str">
        <f t="shared" si="0"/>
        <v/>
      </c>
      <c r="I18" s="22"/>
    </row>
    <row r="19" spans="1:9" ht="21" customHeight="1" thickBot="1" x14ac:dyDescent="0.3">
      <c r="A19" s="161"/>
      <c r="B19" s="166" t="s">
        <v>29</v>
      </c>
      <c r="C19" s="167"/>
      <c r="D19" s="167"/>
      <c r="E19" s="167"/>
      <c r="F19" s="167"/>
      <c r="G19" s="122">
        <f>SUM(G14:G18)</f>
        <v>0</v>
      </c>
      <c r="H19" s="123">
        <f>SUM(H14:H18)</f>
        <v>0</v>
      </c>
      <c r="I19" s="22"/>
    </row>
    <row r="20" spans="1:9" ht="21" customHeight="1" x14ac:dyDescent="0.25">
      <c r="A20" s="160"/>
      <c r="B20" s="157" t="s">
        <v>25</v>
      </c>
      <c r="C20" s="158"/>
      <c r="D20" s="158"/>
      <c r="E20" s="118">
        <f>IFERROR(VLOOKUP(B20,Sheet1!A21:B27,2,FALSE),"")</f>
        <v>0</v>
      </c>
      <c r="F20" s="124" t="s">
        <v>21</v>
      </c>
      <c r="G20" s="84"/>
      <c r="H20" s="85">
        <f>IFERROR((E20*G20),"")</f>
        <v>0</v>
      </c>
      <c r="I20" s="27"/>
    </row>
    <row r="21" spans="1:9" ht="21" customHeight="1" x14ac:dyDescent="0.25">
      <c r="A21" s="160"/>
      <c r="B21" s="157" t="s">
        <v>25</v>
      </c>
      <c r="C21" s="158"/>
      <c r="D21" s="158"/>
      <c r="E21" s="118" t="str">
        <f>IFERROR(VLOOKUP(B21,Sheet1!A22:B28,2,FALSE),"")</f>
        <v/>
      </c>
      <c r="F21" s="119" t="s">
        <v>21</v>
      </c>
      <c r="G21" s="79"/>
      <c r="H21" s="85" t="str">
        <f t="shared" ref="H21:H23" si="1">IFERROR((E21*G21),"")</f>
        <v/>
      </c>
      <c r="I21" s="27"/>
    </row>
    <row r="22" spans="1:9" ht="21" customHeight="1" x14ac:dyDescent="0.25">
      <c r="A22" s="160"/>
      <c r="B22" s="157" t="s">
        <v>25</v>
      </c>
      <c r="C22" s="158"/>
      <c r="D22" s="158"/>
      <c r="E22" s="118" t="str">
        <f>IFERROR(VLOOKUP(B22,Sheet1!A23:B29,2,FALSE),"")</f>
        <v/>
      </c>
      <c r="F22" s="119" t="s">
        <v>26</v>
      </c>
      <c r="G22" s="79"/>
      <c r="H22" s="85" t="str">
        <f t="shared" si="1"/>
        <v/>
      </c>
      <c r="I22" s="27"/>
    </row>
    <row r="23" spans="1:9" ht="21" customHeight="1" thickBot="1" x14ac:dyDescent="0.3">
      <c r="A23" s="160"/>
      <c r="B23" s="157" t="s">
        <v>25</v>
      </c>
      <c r="C23" s="158"/>
      <c r="D23" s="158"/>
      <c r="E23" s="118" t="str">
        <f>IFERROR(VLOOKUP(B23,Sheet1!A24:B30,2,FALSE),"")</f>
        <v/>
      </c>
      <c r="F23" s="121" t="s">
        <v>21</v>
      </c>
      <c r="G23" s="80"/>
      <c r="H23" s="85" t="str">
        <f t="shared" si="1"/>
        <v/>
      </c>
      <c r="I23" s="27"/>
    </row>
    <row r="24" spans="1:9" ht="21" customHeight="1" thickBot="1" x14ac:dyDescent="0.3">
      <c r="A24" s="161"/>
      <c r="B24" s="191" t="s">
        <v>28</v>
      </c>
      <c r="C24" s="192"/>
      <c r="D24" s="192"/>
      <c r="E24" s="192"/>
      <c r="F24" s="192"/>
      <c r="G24" s="28">
        <f>SUM(G20:G23)</f>
        <v>0</v>
      </c>
      <c r="H24" s="86">
        <f>SUM(H20:H23)</f>
        <v>0</v>
      </c>
      <c r="I24" s="22"/>
    </row>
    <row r="25" spans="1:9" ht="21" customHeight="1" thickTop="1" thickBot="1" x14ac:dyDescent="0.3">
      <c r="A25" s="161"/>
      <c r="B25" s="155" t="s">
        <v>27</v>
      </c>
      <c r="C25" s="156"/>
      <c r="D25" s="156"/>
      <c r="E25" s="156"/>
      <c r="F25" s="156"/>
      <c r="G25" s="52">
        <f>G19+G24</f>
        <v>0</v>
      </c>
      <c r="H25" s="87">
        <f>H19+H24</f>
        <v>0</v>
      </c>
      <c r="I25" s="29"/>
    </row>
    <row r="26" spans="1:9" ht="21.75" thickBot="1" x14ac:dyDescent="0.3">
      <c r="A26" s="162"/>
      <c r="B26" s="138"/>
      <c r="C26" s="139"/>
      <c r="D26" s="139"/>
      <c r="E26" s="139"/>
      <c r="F26" s="140"/>
      <c r="G26" s="30" t="s">
        <v>31</v>
      </c>
      <c r="H26" s="56" t="str">
        <f>IF(OR(H19&gt;=50000,H24&gt;=100000,),"0","500円")</f>
        <v>500円</v>
      </c>
      <c r="I26" s="31"/>
    </row>
    <row r="27" spans="1:9" ht="18.75" customHeight="1" x14ac:dyDescent="0.25">
      <c r="A27" s="144"/>
      <c r="B27" s="106" t="s">
        <v>116</v>
      </c>
      <c r="C27" s="8"/>
      <c r="D27" s="8"/>
      <c r="E27" s="8"/>
      <c r="F27" s="8"/>
      <c r="G27" s="8"/>
      <c r="H27" s="32"/>
      <c r="I27" s="8"/>
    </row>
    <row r="28" spans="1:9" ht="58.5" customHeight="1" x14ac:dyDescent="0.25">
      <c r="A28" s="145"/>
      <c r="B28" s="141"/>
      <c r="C28" s="142"/>
      <c r="D28" s="142"/>
      <c r="E28" s="142"/>
      <c r="F28" s="142"/>
      <c r="G28" s="142"/>
      <c r="H28" s="143"/>
      <c r="I28" s="33"/>
    </row>
    <row r="29" spans="1:9" ht="20.25" customHeight="1" x14ac:dyDescent="0.25">
      <c r="A29" s="146"/>
      <c r="B29" s="193" t="s">
        <v>66</v>
      </c>
      <c r="C29" s="194"/>
      <c r="D29" s="194"/>
      <c r="E29" s="54"/>
      <c r="F29" s="54" t="s">
        <v>32</v>
      </c>
      <c r="G29" s="53" t="s">
        <v>33</v>
      </c>
      <c r="H29" s="57">
        <f>IF(E29-G25&gt;=0,(E29-G25)*5,0)</f>
        <v>0</v>
      </c>
    </row>
    <row r="30" spans="1:9" ht="19.5" x14ac:dyDescent="0.25">
      <c r="A30" s="150" t="s">
        <v>16</v>
      </c>
      <c r="B30" s="150"/>
      <c r="C30" s="150"/>
      <c r="D30" s="150"/>
      <c r="E30" s="150"/>
      <c r="F30" s="150"/>
      <c r="G30" s="151"/>
      <c r="H30" s="151"/>
      <c r="I30" s="35"/>
    </row>
    <row r="31" spans="1:9" ht="19.5" x14ac:dyDescent="0.25">
      <c r="A31" s="36" t="s">
        <v>144</v>
      </c>
      <c r="B31" s="37"/>
      <c r="C31" s="37"/>
      <c r="D31" s="37"/>
      <c r="E31" s="37"/>
      <c r="F31" s="37"/>
      <c r="G31" s="37"/>
      <c r="H31" s="37"/>
      <c r="I31" s="37"/>
    </row>
    <row r="32" spans="1:9" x14ac:dyDescent="0.25">
      <c r="A32" s="153" t="s">
        <v>141</v>
      </c>
      <c r="B32" s="153"/>
      <c r="C32" s="153"/>
      <c r="D32" s="153"/>
      <c r="E32" s="153"/>
      <c r="F32" s="153"/>
      <c r="G32" s="153"/>
      <c r="H32" s="153"/>
    </row>
    <row r="33" spans="1:9" x14ac:dyDescent="0.25">
      <c r="A33" s="153" t="s">
        <v>142</v>
      </c>
      <c r="B33" s="153"/>
      <c r="C33" s="153"/>
      <c r="D33" s="153"/>
      <c r="E33" s="153"/>
      <c r="F33" s="153"/>
      <c r="G33" s="153"/>
      <c r="H33" s="153"/>
    </row>
    <row r="34" spans="1:9" x14ac:dyDescent="0.25">
      <c r="A34" s="153" t="s">
        <v>143</v>
      </c>
      <c r="B34" s="153"/>
      <c r="C34" s="153"/>
      <c r="D34" s="153"/>
      <c r="E34" s="153"/>
      <c r="F34" s="153"/>
      <c r="G34" s="153"/>
      <c r="H34" s="153"/>
    </row>
    <row r="35" spans="1:9" s="8" customFormat="1" ht="24" x14ac:dyDescent="0.15">
      <c r="A35" s="41" t="s">
        <v>17</v>
      </c>
      <c r="B35" s="42"/>
      <c r="C35" s="42"/>
      <c r="D35" s="42"/>
      <c r="E35" s="42"/>
      <c r="F35" s="42"/>
      <c r="G35" s="42"/>
      <c r="H35" s="42"/>
      <c r="I35" s="42"/>
    </row>
    <row r="36" spans="1:9" s="45" customFormat="1" ht="31.5" customHeight="1" x14ac:dyDescent="0.15">
      <c r="A36" s="152" t="s">
        <v>30</v>
      </c>
      <c r="B36" s="152"/>
      <c r="C36" s="152"/>
      <c r="D36" s="152"/>
      <c r="E36" s="152"/>
      <c r="F36" s="152"/>
      <c r="G36" s="152"/>
      <c r="H36" s="152"/>
      <c r="I36" s="129"/>
    </row>
    <row r="37" spans="1:9" s="45" customFormat="1" ht="27.75" customHeight="1" x14ac:dyDescent="0.15">
      <c r="A37" s="44" t="s">
        <v>18</v>
      </c>
      <c r="B37" s="186"/>
      <c r="C37" s="187"/>
      <c r="D37" s="9" t="str">
        <f>TEXT(B37,"aaa曜日")</f>
        <v>土曜日</v>
      </c>
    </row>
    <row r="38" spans="1:9" ht="9.75" customHeight="1" x14ac:dyDescent="0.25">
      <c r="A38" s="147"/>
      <c r="B38" s="147"/>
      <c r="C38" s="147"/>
      <c r="D38" s="147"/>
      <c r="E38" s="147"/>
      <c r="F38" s="147"/>
      <c r="G38" s="147"/>
      <c r="H38" s="147"/>
      <c r="I38" s="6"/>
    </row>
    <row r="39" spans="1:9" ht="9.75" customHeight="1" x14ac:dyDescent="0.25"/>
    <row r="40" spans="1:9" s="47" customFormat="1" ht="16.5" x14ac:dyDescent="0.25">
      <c r="A40" s="46" t="s">
        <v>3</v>
      </c>
      <c r="H40" s="48" t="s">
        <v>8</v>
      </c>
      <c r="I40" s="48"/>
    </row>
    <row r="41" spans="1:9" ht="20.100000000000001" customHeight="1" x14ac:dyDescent="0.3">
      <c r="A41" s="148" t="s">
        <v>4</v>
      </c>
      <c r="B41" s="148"/>
      <c r="C41" s="148"/>
      <c r="D41" s="148"/>
      <c r="E41" s="148"/>
      <c r="F41" s="148"/>
      <c r="G41" s="148"/>
      <c r="H41" s="149"/>
      <c r="I41" s="49"/>
    </row>
    <row r="42" spans="1:9" x14ac:dyDescent="0.25">
      <c r="A42" s="134" t="s">
        <v>9</v>
      </c>
      <c r="B42" s="134"/>
      <c r="C42" s="134"/>
      <c r="D42" s="134"/>
      <c r="E42" s="134"/>
      <c r="F42" s="134"/>
      <c r="G42" s="134"/>
      <c r="H42" s="136" t="s">
        <v>34</v>
      </c>
      <c r="I42" s="50"/>
    </row>
    <row r="43" spans="1:9" ht="15.75" customHeight="1" x14ac:dyDescent="0.25">
      <c r="A43" s="135" t="s">
        <v>5</v>
      </c>
      <c r="B43" s="135"/>
      <c r="C43" s="135"/>
      <c r="D43" s="135"/>
      <c r="E43" s="135"/>
      <c r="F43" s="135"/>
      <c r="G43" s="135"/>
      <c r="H43" s="137"/>
      <c r="I43" s="51"/>
    </row>
    <row r="45" spans="1:9" x14ac:dyDescent="0.25">
      <c r="H45" s="8"/>
      <c r="I45" s="8"/>
    </row>
  </sheetData>
  <sheetProtection algorithmName="SHA-512" hashValue="eUMUp8BDCxb0myhm4cw1C5LkkCpHRJBfQLzepiaE/LXYic1uoIz2bX5SGMiKSFyqV/klKf8B8OgVWuDOfj4zgQ==" saltValue="ZbkRgOCbxDIUc0RHChL7Lg==" spinCount="100000" sheet="1" objects="1" scenarios="1"/>
  <dataConsolidate/>
  <mergeCells count="38">
    <mergeCell ref="B7:C7"/>
    <mergeCell ref="B37:C37"/>
    <mergeCell ref="B16:D16"/>
    <mergeCell ref="B24:F24"/>
    <mergeCell ref="B17:D17"/>
    <mergeCell ref="B29:D29"/>
    <mergeCell ref="F11:H11"/>
    <mergeCell ref="D9:H9"/>
    <mergeCell ref="B15:D15"/>
    <mergeCell ref="A2:H2"/>
    <mergeCell ref="B25:F25"/>
    <mergeCell ref="B20:D20"/>
    <mergeCell ref="B21:D21"/>
    <mergeCell ref="B22:D22"/>
    <mergeCell ref="B23:D23"/>
    <mergeCell ref="A13:A26"/>
    <mergeCell ref="B18:D18"/>
    <mergeCell ref="B19:F19"/>
    <mergeCell ref="B10:H10"/>
    <mergeCell ref="B12:E12"/>
    <mergeCell ref="B14:D14"/>
    <mergeCell ref="A4:H4"/>
    <mergeCell ref="B11:D11"/>
    <mergeCell ref="B8:F8"/>
    <mergeCell ref="B13:D13"/>
    <mergeCell ref="A42:G42"/>
    <mergeCell ref="A43:G43"/>
    <mergeCell ref="H42:H43"/>
    <mergeCell ref="B26:F26"/>
    <mergeCell ref="B28:H28"/>
    <mergeCell ref="A27:A29"/>
    <mergeCell ref="A38:H38"/>
    <mergeCell ref="A41:H41"/>
    <mergeCell ref="A30:H30"/>
    <mergeCell ref="A36:H36"/>
    <mergeCell ref="A32:H32"/>
    <mergeCell ref="A33:H33"/>
    <mergeCell ref="A34:H34"/>
  </mergeCells>
  <phoneticPr fontId="2"/>
  <conditionalFormatting sqref="B7:C7 B8:F8 H8 C9 B10:H10 B11:D11 F11:H11 B14:D18 B20:D23 B37:C37">
    <cfRule type="containsBlanks" dxfId="5" priority="2">
      <formula>LEN(TRIM(B7))=0</formula>
    </cfRule>
  </conditionalFormatting>
  <conditionalFormatting sqref="B7:C7">
    <cfRule type="containsBlanks" dxfId="4" priority="3">
      <formula>LEN(TRIM(B7))=0</formula>
    </cfRule>
  </conditionalFormatting>
  <conditionalFormatting sqref="G14:G18 G20:G23 B29:E29">
    <cfRule type="containsBlanks" dxfId="3" priority="1">
      <formula>LEN(TRIM(B14))=0</formula>
    </cfRule>
  </conditionalFormatting>
  <printOptions horizontalCentered="1" verticalCentered="1"/>
  <pageMargins left="0.23622047244094491" right="0.23622047244094491" top="0.19685039370078741" bottom="0.19685039370078741" header="0.31496062992125984" footer="0.31496062992125984"/>
  <pageSetup paperSize="9" orientation="portrait" blackAndWhite="1"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E9929BB-85FE-42A5-9C84-27EFC9412912}">
          <x14:formula1>
            <xm:f>Sheet1!$A$30:$A$35</xm:f>
          </x14:formula1>
          <xm:sqref>B29:D29</xm:sqref>
        </x14:dataValidation>
        <x14:dataValidation type="list" allowBlank="1" showInputMessage="1" showErrorMessage="1" xr:uid="{2441B1D4-0351-4F8A-8EDF-102F7905702A}">
          <x14:formula1>
            <xm:f>Sheet1!$A$1:$A$19</xm:f>
          </x14:formula1>
          <xm:sqref>B14:D18</xm:sqref>
        </x14:dataValidation>
        <x14:dataValidation type="list" allowBlank="1" showInputMessage="1" showErrorMessage="1" xr:uid="{E0C1EF57-651C-47AD-8328-198C6C4F3ADB}">
          <x14:formula1>
            <xm:f>Sheet1!$A$21:$A$27</xm:f>
          </x14:formula1>
          <xm:sqref>B20:D23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F4397-FEFD-4F38-94E9-8A86C29A8796}">
  <sheetPr>
    <tabColor rgb="FF92D050"/>
  </sheetPr>
  <dimension ref="A1:I37"/>
  <sheetViews>
    <sheetView showZeros="0" zoomScaleNormal="100" zoomScaleSheetLayoutView="100" workbookViewId="0">
      <selection activeCell="A2" sqref="A2:H2"/>
    </sheetView>
  </sheetViews>
  <sheetFormatPr defaultRowHeight="15.75" x14ac:dyDescent="0.25"/>
  <cols>
    <col min="1" max="1" width="11.625" style="8" customWidth="1"/>
    <col min="2" max="2" width="6.875" style="4" customWidth="1"/>
    <col min="3" max="3" width="17" style="4" customWidth="1"/>
    <col min="4" max="4" width="14.125" style="4" customWidth="1"/>
    <col min="5" max="5" width="11.625" style="4" customWidth="1"/>
    <col min="6" max="6" width="7.75" style="4" customWidth="1"/>
    <col min="7" max="7" width="10" style="4" customWidth="1"/>
    <col min="8" max="8" width="21.375" style="4" customWidth="1"/>
    <col min="9" max="9" width="0.875" style="4" customWidth="1"/>
    <col min="10" max="16384" width="9" style="4"/>
  </cols>
  <sheetData>
    <row r="1" spans="1:9" ht="28.5" x14ac:dyDescent="0.25">
      <c r="A1" s="133" t="s">
        <v>154</v>
      </c>
      <c r="H1" s="128">
        <v>2025.07</v>
      </c>
    </row>
    <row r="2" spans="1:9" ht="28.5" x14ac:dyDescent="0.25">
      <c r="A2" s="154" t="s">
        <v>140</v>
      </c>
      <c r="B2" s="154"/>
      <c r="C2" s="154"/>
      <c r="D2" s="154"/>
      <c r="E2" s="154"/>
      <c r="F2" s="154"/>
      <c r="G2" s="154"/>
      <c r="H2" s="154"/>
      <c r="I2" s="3"/>
    </row>
    <row r="3" spans="1:9" ht="10.5" customHeight="1" x14ac:dyDescent="0.25">
      <c r="A3" s="5"/>
    </row>
    <row r="4" spans="1:9" ht="18" customHeight="1" x14ac:dyDescent="0.25">
      <c r="A4" s="175" t="s">
        <v>13</v>
      </c>
      <c r="B4" s="175"/>
      <c r="C4" s="175"/>
      <c r="D4" s="175"/>
      <c r="E4" s="175"/>
      <c r="F4" s="175"/>
      <c r="G4" s="175"/>
      <c r="H4" s="175"/>
      <c r="I4" s="6"/>
    </row>
    <row r="5" spans="1:9" ht="19.5" x14ac:dyDescent="0.3">
      <c r="A5" s="7" t="s">
        <v>147</v>
      </c>
      <c r="C5" s="130"/>
      <c r="D5" s="4" t="s">
        <v>149</v>
      </c>
      <c r="E5" s="131" t="s">
        <v>148</v>
      </c>
    </row>
    <row r="6" spans="1:9" ht="31.5" customHeight="1" x14ac:dyDescent="0.25"/>
    <row r="7" spans="1:9" s="8" customFormat="1" ht="19.5" x14ac:dyDescent="0.15">
      <c r="A7" s="34" t="s">
        <v>1</v>
      </c>
      <c r="B7" s="184"/>
      <c r="C7" s="185"/>
      <c r="D7" s="9" t="str">
        <f>TEXT(B7,"aaa曜日")</f>
        <v>土曜日</v>
      </c>
    </row>
    <row r="8" spans="1:9" ht="28.5" customHeight="1" x14ac:dyDescent="0.25">
      <c r="A8" s="34" t="s">
        <v>11</v>
      </c>
      <c r="B8" s="179"/>
      <c r="C8" s="180"/>
      <c r="D8" s="180"/>
      <c r="E8" s="180"/>
      <c r="F8" s="181"/>
      <c r="G8" s="10" t="s">
        <v>19</v>
      </c>
      <c r="H8" s="88"/>
    </row>
    <row r="9" spans="1:9" ht="19.5" x14ac:dyDescent="0.25">
      <c r="A9" s="11" t="s">
        <v>14</v>
      </c>
      <c r="B9" s="12" t="s">
        <v>12</v>
      </c>
      <c r="C9" s="127"/>
      <c r="D9" s="195"/>
      <c r="E9" s="195"/>
      <c r="F9" s="195"/>
      <c r="G9" s="195"/>
      <c r="H9" s="196"/>
    </row>
    <row r="10" spans="1:9" ht="30.75" customHeight="1" x14ac:dyDescent="0.25">
      <c r="A10" s="13" t="s">
        <v>15</v>
      </c>
      <c r="B10" s="168"/>
      <c r="C10" s="169"/>
      <c r="D10" s="169"/>
      <c r="E10" s="169"/>
      <c r="F10" s="169"/>
      <c r="G10" s="169"/>
      <c r="H10" s="170"/>
      <c r="I10" s="14"/>
    </row>
    <row r="11" spans="1:9" s="8" customFormat="1" ht="23.25" customHeight="1" x14ac:dyDescent="0.15">
      <c r="A11" s="34" t="s">
        <v>2</v>
      </c>
      <c r="B11" s="176"/>
      <c r="C11" s="177"/>
      <c r="D11" s="178"/>
      <c r="E11" s="34" t="s">
        <v>150</v>
      </c>
      <c r="F11" s="176"/>
      <c r="G11" s="177"/>
      <c r="H11" s="178"/>
      <c r="I11" s="6"/>
    </row>
    <row r="12" spans="1:9" s="8" customFormat="1" ht="12" customHeight="1" x14ac:dyDescent="0.15">
      <c r="A12" s="15"/>
      <c r="B12" s="171"/>
      <c r="C12" s="171"/>
      <c r="D12" s="171"/>
      <c r="E12" s="171"/>
      <c r="F12" s="15"/>
      <c r="G12" s="15"/>
      <c r="H12" s="16"/>
    </row>
    <row r="13" spans="1:9" ht="19.5" customHeight="1" x14ac:dyDescent="0.25">
      <c r="A13" s="159" t="s">
        <v>7</v>
      </c>
      <c r="B13" s="182" t="s">
        <v>22</v>
      </c>
      <c r="C13" s="183"/>
      <c r="D13" s="183"/>
      <c r="E13" s="17" t="s">
        <v>6</v>
      </c>
      <c r="F13" s="18"/>
      <c r="G13" s="19" t="s">
        <v>23</v>
      </c>
      <c r="H13" s="20" t="s">
        <v>10</v>
      </c>
      <c r="I13" s="6"/>
    </row>
    <row r="14" spans="1:9" ht="21" customHeight="1" x14ac:dyDescent="0.25">
      <c r="A14" s="160"/>
      <c r="B14" s="172" t="s">
        <v>24</v>
      </c>
      <c r="C14" s="173"/>
      <c r="D14" s="174"/>
      <c r="E14" s="116">
        <f>IFERROR(VLOOKUP(B14,Sheet1!A1:B19,2,FALSE),"")</f>
        <v>0</v>
      </c>
      <c r="F14" s="117" t="s">
        <v>21</v>
      </c>
      <c r="G14" s="78"/>
      <c r="H14" s="81">
        <f>IFERROR((E14*G14),"")</f>
        <v>0</v>
      </c>
      <c r="I14" s="22"/>
    </row>
    <row r="15" spans="1:9" ht="21" customHeight="1" x14ac:dyDescent="0.25">
      <c r="A15" s="160"/>
      <c r="B15" s="172" t="s">
        <v>24</v>
      </c>
      <c r="C15" s="173"/>
      <c r="D15" s="174"/>
      <c r="E15" s="118" t="str">
        <f>IFERROR(VLOOKUP(B15,Sheet1!A2:B20,2,FALSE),"")</f>
        <v/>
      </c>
      <c r="F15" s="119" t="s">
        <v>21</v>
      </c>
      <c r="G15" s="79"/>
      <c r="H15" s="82" t="str">
        <f t="shared" ref="H15:H18" si="0">IFERROR((E15*G15),"")</f>
        <v/>
      </c>
      <c r="I15" s="22"/>
    </row>
    <row r="16" spans="1:9" ht="21" customHeight="1" x14ac:dyDescent="0.25">
      <c r="A16" s="160"/>
      <c r="B16" s="172" t="s">
        <v>24</v>
      </c>
      <c r="C16" s="173"/>
      <c r="D16" s="174"/>
      <c r="E16" s="118" t="str">
        <f>IFERROR(VLOOKUP(B16,Sheet1!A3:B21,2,FALSE),"")</f>
        <v/>
      </c>
      <c r="F16" s="119" t="s">
        <v>21</v>
      </c>
      <c r="G16" s="79"/>
      <c r="H16" s="82" t="str">
        <f t="shared" si="0"/>
        <v/>
      </c>
      <c r="I16" s="22"/>
    </row>
    <row r="17" spans="1:9" ht="21" customHeight="1" x14ac:dyDescent="0.25">
      <c r="A17" s="160"/>
      <c r="B17" s="172" t="s">
        <v>24</v>
      </c>
      <c r="C17" s="173"/>
      <c r="D17" s="174"/>
      <c r="E17" s="118" t="str">
        <f>IFERROR(VLOOKUP(B17,Sheet1!A4:B22,2,FALSE),"")</f>
        <v/>
      </c>
      <c r="F17" s="119" t="s">
        <v>21</v>
      </c>
      <c r="G17" s="79"/>
      <c r="H17" s="82" t="str">
        <f t="shared" si="0"/>
        <v/>
      </c>
      <c r="I17" s="22"/>
    </row>
    <row r="18" spans="1:9" ht="21" customHeight="1" thickBot="1" x14ac:dyDescent="0.3">
      <c r="A18" s="160"/>
      <c r="B18" s="172" t="s">
        <v>24</v>
      </c>
      <c r="C18" s="173"/>
      <c r="D18" s="174"/>
      <c r="E18" s="120" t="str">
        <f>IFERROR(VLOOKUP(B18,Sheet1!A5:B23,2,FALSE),"")</f>
        <v/>
      </c>
      <c r="F18" s="121" t="s">
        <v>21</v>
      </c>
      <c r="G18" s="80"/>
      <c r="H18" s="83" t="str">
        <f t="shared" si="0"/>
        <v/>
      </c>
      <c r="I18" s="22"/>
    </row>
    <row r="19" spans="1:9" ht="21" customHeight="1" thickBot="1" x14ac:dyDescent="0.3">
      <c r="A19" s="161"/>
      <c r="B19" s="166" t="s">
        <v>29</v>
      </c>
      <c r="C19" s="167"/>
      <c r="D19" s="167"/>
      <c r="E19" s="167"/>
      <c r="F19" s="167"/>
      <c r="G19" s="122">
        <f>SUM(G14:G18)</f>
        <v>0</v>
      </c>
      <c r="H19" s="123">
        <f>SUM(H14:H18)</f>
        <v>0</v>
      </c>
      <c r="I19" s="22"/>
    </row>
    <row r="20" spans="1:9" ht="21" customHeight="1" x14ac:dyDescent="0.25">
      <c r="A20" s="160"/>
      <c r="B20" s="157" t="s">
        <v>25</v>
      </c>
      <c r="C20" s="158"/>
      <c r="D20" s="158"/>
      <c r="E20" s="118">
        <f>IFERROR(VLOOKUP(B20,Sheet1!A21:B27,2,FALSE),"")</f>
        <v>0</v>
      </c>
      <c r="F20" s="124" t="s">
        <v>21</v>
      </c>
      <c r="G20" s="84"/>
      <c r="H20" s="85">
        <f>IFERROR((E20*G20),"")</f>
        <v>0</v>
      </c>
      <c r="I20" s="27"/>
    </row>
    <row r="21" spans="1:9" ht="21" customHeight="1" x14ac:dyDescent="0.25">
      <c r="A21" s="160"/>
      <c r="B21" s="157" t="s">
        <v>25</v>
      </c>
      <c r="C21" s="158"/>
      <c r="D21" s="158"/>
      <c r="E21" s="118" t="str">
        <f>IFERROR(VLOOKUP(B21,Sheet1!A22:B28,2,FALSE),"")</f>
        <v/>
      </c>
      <c r="F21" s="119" t="s">
        <v>21</v>
      </c>
      <c r="G21" s="79"/>
      <c r="H21" s="85" t="str">
        <f t="shared" ref="H21:H23" si="1">IFERROR((E21*G21),"")</f>
        <v/>
      </c>
      <c r="I21" s="27"/>
    </row>
    <row r="22" spans="1:9" ht="21" customHeight="1" x14ac:dyDescent="0.25">
      <c r="A22" s="160"/>
      <c r="B22" s="157" t="s">
        <v>25</v>
      </c>
      <c r="C22" s="158"/>
      <c r="D22" s="158"/>
      <c r="E22" s="118" t="str">
        <f>IFERROR(VLOOKUP(B22,Sheet1!A23:B29,2,FALSE),"")</f>
        <v/>
      </c>
      <c r="F22" s="119" t="s">
        <v>21</v>
      </c>
      <c r="G22" s="79"/>
      <c r="H22" s="85" t="str">
        <f t="shared" si="1"/>
        <v/>
      </c>
      <c r="I22" s="27"/>
    </row>
    <row r="23" spans="1:9" ht="21" customHeight="1" thickBot="1" x14ac:dyDescent="0.3">
      <c r="A23" s="160"/>
      <c r="B23" s="157" t="s">
        <v>25</v>
      </c>
      <c r="C23" s="158"/>
      <c r="D23" s="158"/>
      <c r="E23" s="118" t="str">
        <f>IFERROR(VLOOKUP(B23,Sheet1!A24:B30,2,FALSE),"")</f>
        <v/>
      </c>
      <c r="F23" s="121" t="s">
        <v>21</v>
      </c>
      <c r="G23" s="80"/>
      <c r="H23" s="85" t="str">
        <f t="shared" si="1"/>
        <v/>
      </c>
      <c r="I23" s="27"/>
    </row>
    <row r="24" spans="1:9" ht="21" customHeight="1" thickBot="1" x14ac:dyDescent="0.3">
      <c r="A24" s="161"/>
      <c r="B24" s="191" t="s">
        <v>28</v>
      </c>
      <c r="C24" s="192"/>
      <c r="D24" s="192"/>
      <c r="E24" s="192"/>
      <c r="F24" s="192"/>
      <c r="G24" s="28">
        <f>SUM(G20:G23)</f>
        <v>0</v>
      </c>
      <c r="H24" s="86">
        <f>SUM(H20:H23)</f>
        <v>0</v>
      </c>
      <c r="I24" s="22"/>
    </row>
    <row r="25" spans="1:9" ht="21" customHeight="1" thickTop="1" thickBot="1" x14ac:dyDescent="0.3">
      <c r="A25" s="161"/>
      <c r="B25" s="155" t="s">
        <v>27</v>
      </c>
      <c r="C25" s="156"/>
      <c r="D25" s="156"/>
      <c r="E25" s="156"/>
      <c r="F25" s="156"/>
      <c r="G25" s="52">
        <f>G19+G24</f>
        <v>0</v>
      </c>
      <c r="H25" s="87">
        <f>H19+H24</f>
        <v>0</v>
      </c>
      <c r="I25" s="29"/>
    </row>
    <row r="26" spans="1:9" ht="21.75" thickBot="1" x14ac:dyDescent="0.3">
      <c r="A26" s="162"/>
      <c r="B26" s="138"/>
      <c r="C26" s="139"/>
      <c r="D26" s="139"/>
      <c r="E26" s="139"/>
      <c r="F26" s="140"/>
      <c r="G26" s="30" t="s">
        <v>31</v>
      </c>
      <c r="H26" s="56" t="str">
        <f>IF(OR(H19&gt;=50000,H24&gt;=100000,),"0","500円")</f>
        <v>500円</v>
      </c>
      <c r="I26" s="31"/>
    </row>
    <row r="27" spans="1:9" ht="18.75" customHeight="1" x14ac:dyDescent="0.25">
      <c r="A27" s="144"/>
      <c r="B27" s="106" t="s">
        <v>116</v>
      </c>
      <c r="C27" s="8"/>
      <c r="D27" s="8"/>
      <c r="E27" s="8"/>
      <c r="F27" s="8"/>
      <c r="G27" s="8"/>
      <c r="H27" s="32"/>
      <c r="I27" s="8"/>
    </row>
    <row r="28" spans="1:9" ht="58.5" customHeight="1" x14ac:dyDescent="0.25">
      <c r="A28" s="145"/>
      <c r="B28" s="141"/>
      <c r="C28" s="142"/>
      <c r="D28" s="142"/>
      <c r="E28" s="142"/>
      <c r="F28" s="142"/>
      <c r="G28" s="142"/>
      <c r="H28" s="143"/>
      <c r="I28" s="33"/>
    </row>
    <row r="29" spans="1:9" ht="20.25" customHeight="1" x14ac:dyDescent="0.25">
      <c r="A29" s="146"/>
      <c r="B29" s="193" t="s">
        <v>66</v>
      </c>
      <c r="C29" s="194"/>
      <c r="D29" s="194"/>
      <c r="E29" s="54"/>
      <c r="F29" s="54" t="s">
        <v>32</v>
      </c>
      <c r="G29" s="53" t="s">
        <v>33</v>
      </c>
      <c r="H29" s="57">
        <f>IF(E29-G25&gt;=0,(E29-G25)*5,0)</f>
        <v>0</v>
      </c>
    </row>
    <row r="30" spans="1:9" ht="19.5" x14ac:dyDescent="0.25">
      <c r="A30" s="150" t="s">
        <v>16</v>
      </c>
      <c r="B30" s="150"/>
      <c r="C30" s="150"/>
      <c r="D30" s="150"/>
      <c r="E30" s="150"/>
      <c r="F30" s="150"/>
      <c r="G30" s="151"/>
      <c r="H30" s="151"/>
      <c r="I30" s="35"/>
    </row>
    <row r="31" spans="1:9" ht="19.5" x14ac:dyDescent="0.25">
      <c r="A31" s="36" t="s">
        <v>144</v>
      </c>
      <c r="B31" s="37"/>
      <c r="C31" s="37"/>
      <c r="D31" s="37"/>
      <c r="E31" s="37"/>
      <c r="F31" s="37"/>
      <c r="G31" s="37"/>
      <c r="H31" s="37"/>
      <c r="I31" s="37"/>
    </row>
    <row r="32" spans="1:9" x14ac:dyDescent="0.25">
      <c r="A32" s="153" t="s">
        <v>141</v>
      </c>
      <c r="B32" s="153"/>
      <c r="C32" s="153"/>
      <c r="D32" s="153"/>
      <c r="E32" s="153"/>
      <c r="F32" s="153"/>
      <c r="G32" s="153"/>
      <c r="H32" s="153"/>
    </row>
    <row r="33" spans="1:9" x14ac:dyDescent="0.25">
      <c r="A33" s="153" t="s">
        <v>142</v>
      </c>
      <c r="B33" s="153"/>
      <c r="C33" s="153"/>
      <c r="D33" s="153"/>
      <c r="E33" s="153"/>
      <c r="F33" s="153"/>
      <c r="G33" s="153"/>
      <c r="H33" s="153"/>
    </row>
    <row r="34" spans="1:9" x14ac:dyDescent="0.25">
      <c r="A34" s="153" t="s">
        <v>143</v>
      </c>
      <c r="B34" s="153"/>
      <c r="C34" s="153"/>
      <c r="D34" s="153"/>
      <c r="E34" s="153"/>
      <c r="F34" s="153"/>
      <c r="G34" s="153"/>
      <c r="H34" s="153"/>
    </row>
    <row r="35" spans="1:9" s="8" customFormat="1" ht="24" x14ac:dyDescent="0.15">
      <c r="A35" s="41" t="s">
        <v>17</v>
      </c>
      <c r="B35" s="42"/>
      <c r="C35" s="42"/>
      <c r="D35" s="42"/>
      <c r="E35" s="42"/>
      <c r="F35" s="42"/>
      <c r="G35" s="42"/>
      <c r="H35" s="42"/>
      <c r="I35" s="42"/>
    </row>
    <row r="36" spans="1:9" s="45" customFormat="1" ht="31.5" customHeight="1" x14ac:dyDescent="0.15">
      <c r="A36" s="152" t="s">
        <v>30</v>
      </c>
      <c r="B36" s="152"/>
      <c r="C36" s="152"/>
      <c r="D36" s="152"/>
      <c r="E36" s="152"/>
      <c r="F36" s="152"/>
      <c r="G36" s="152"/>
      <c r="H36" s="152"/>
      <c r="I36" s="129"/>
    </row>
    <row r="37" spans="1:9" s="45" customFormat="1" ht="27.75" customHeight="1" x14ac:dyDescent="0.15">
      <c r="A37" s="44" t="s">
        <v>18</v>
      </c>
      <c r="B37" s="186"/>
      <c r="C37" s="187"/>
      <c r="D37" s="9" t="str">
        <f>TEXT(B37,"aaa曜日")</f>
        <v>土曜日</v>
      </c>
    </row>
  </sheetData>
  <sheetProtection algorithmName="SHA-512" hashValue="4pKVrDmBlGf7qunrs8OQDW2sOukJI/Gz4YWnJUNaMhEagbRoPcEeMfAWOf9UZq+wyiwjZgg38jYnvNT3t199fQ==" saltValue="rLYspQgY4SsL8wGaV/FYRA==" spinCount="100000" sheet="1" objects="1" scenarios="1"/>
  <dataConsolidate/>
  <mergeCells count="33">
    <mergeCell ref="B10:H10"/>
    <mergeCell ref="A2:H2"/>
    <mergeCell ref="A4:H4"/>
    <mergeCell ref="B7:C7"/>
    <mergeCell ref="B8:F8"/>
    <mergeCell ref="D9:H9"/>
    <mergeCell ref="B11:D11"/>
    <mergeCell ref="F11:H11"/>
    <mergeCell ref="B12:E12"/>
    <mergeCell ref="A13:A26"/>
    <mergeCell ref="B13:D13"/>
    <mergeCell ref="B14:D14"/>
    <mergeCell ref="B15:D15"/>
    <mergeCell ref="B16:D16"/>
    <mergeCell ref="B17:D17"/>
    <mergeCell ref="B18:D18"/>
    <mergeCell ref="A30:H30"/>
    <mergeCell ref="B19:F19"/>
    <mergeCell ref="B20:D20"/>
    <mergeCell ref="B21:D21"/>
    <mergeCell ref="B22:D22"/>
    <mergeCell ref="B23:D23"/>
    <mergeCell ref="B24:F24"/>
    <mergeCell ref="B25:F25"/>
    <mergeCell ref="B26:F26"/>
    <mergeCell ref="A27:A29"/>
    <mergeCell ref="B28:H28"/>
    <mergeCell ref="B29:D29"/>
    <mergeCell ref="A32:H32"/>
    <mergeCell ref="A33:H33"/>
    <mergeCell ref="A34:H34"/>
    <mergeCell ref="A36:H36"/>
    <mergeCell ref="B37:C37"/>
  </mergeCells>
  <phoneticPr fontId="2"/>
  <conditionalFormatting sqref="B7:C7 B8:F8 H8 C9 B10:H10 B11:D11 F11:H11 B14:D18 B20:D23 B37:C37">
    <cfRule type="containsBlanks" dxfId="2" priority="2">
      <formula>LEN(TRIM(B7))=0</formula>
    </cfRule>
  </conditionalFormatting>
  <conditionalFormatting sqref="B7:C7">
    <cfRule type="containsBlanks" dxfId="1" priority="3">
      <formula>LEN(TRIM(B7))=0</formula>
    </cfRule>
  </conditionalFormatting>
  <conditionalFormatting sqref="G14:G18 G20:G23 B29:E29">
    <cfRule type="containsBlanks" dxfId="0" priority="1">
      <formula>LEN(TRIM(B14))=0</formula>
    </cfRule>
  </conditionalFormatting>
  <hyperlinks>
    <hyperlink ref="E5" r:id="rId1" xr:uid="{A3A417E2-0412-43AC-B0B7-F07F06BD2344}"/>
  </hyperlinks>
  <printOptions horizontalCentered="1" verticalCentered="1"/>
  <pageMargins left="0.23622047244094491" right="0.23622047244094491" top="0.19685039370078741" bottom="0.19685039370078741" header="0.31496062992125984" footer="0.31496062992125984"/>
  <pageSetup paperSize="9" orientation="portrait" blackAndWhite="1" r:id="rId2"/>
  <headerFooter alignWithMargins="0"/>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5753362-767F-4916-9B9D-4ECE4F5DC263}">
          <x14:formula1>
            <xm:f>Sheet1!$A$30:$A$35</xm:f>
          </x14:formula1>
          <xm:sqref>B29:D29</xm:sqref>
        </x14:dataValidation>
        <x14:dataValidation type="list" allowBlank="1" showInputMessage="1" showErrorMessage="1" xr:uid="{5B8E823B-54D2-44A0-B0A7-91F0C827A58B}">
          <x14:formula1>
            <xm:f>Sheet1!$A$21:$A$27</xm:f>
          </x14:formula1>
          <xm:sqref>B20:D23</xm:sqref>
        </x14:dataValidation>
        <x14:dataValidation type="list" allowBlank="1" showInputMessage="1" showErrorMessage="1" xr:uid="{D43B56B2-BCC8-4704-BC1D-B2BEF83DAC63}">
          <x14:formula1>
            <xm:f>Sheet1!$A$1:$A$19</xm:f>
          </x14:formula1>
          <xm:sqref>B14:D18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A1:I44"/>
  <sheetViews>
    <sheetView showZeros="0" zoomScaleNormal="100" zoomScaleSheetLayoutView="100" workbookViewId="0">
      <selection activeCell="A31" sqref="A31"/>
    </sheetView>
  </sheetViews>
  <sheetFormatPr defaultRowHeight="15.75" x14ac:dyDescent="0.25"/>
  <cols>
    <col min="1" max="1" width="11.625" style="8" customWidth="1"/>
    <col min="2" max="2" width="6.875" style="4" customWidth="1"/>
    <col min="3" max="3" width="17" style="4" customWidth="1"/>
    <col min="4" max="4" width="14.125" style="4" customWidth="1"/>
    <col min="5" max="5" width="11.625" style="4" customWidth="1"/>
    <col min="6" max="6" width="7.75" style="4" customWidth="1"/>
    <col min="7" max="7" width="10" style="4" customWidth="1"/>
    <col min="8" max="8" width="21.375" style="4" customWidth="1"/>
    <col min="9" max="9" width="0.875" style="4" customWidth="1"/>
    <col min="10" max="16384" width="9" style="4"/>
  </cols>
  <sheetData>
    <row r="1" spans="1:9" ht="28.5" x14ac:dyDescent="0.25">
      <c r="A1" s="225" t="s">
        <v>140</v>
      </c>
      <c r="B1" s="225"/>
      <c r="C1" s="225"/>
      <c r="D1" s="225"/>
      <c r="E1" s="225"/>
      <c r="F1" s="225"/>
      <c r="G1" s="225"/>
      <c r="H1" s="225"/>
      <c r="I1" s="3"/>
    </row>
    <row r="2" spans="1:9" ht="12" customHeight="1" x14ac:dyDescent="0.25">
      <c r="A2" s="5"/>
    </row>
    <row r="3" spans="1:9" ht="18" customHeight="1" x14ac:dyDescent="0.25">
      <c r="A3" s="175" t="s">
        <v>13</v>
      </c>
      <c r="B3" s="175"/>
      <c r="C3" s="175"/>
      <c r="D3" s="175"/>
      <c r="E3" s="175"/>
      <c r="F3" s="175"/>
      <c r="G3" s="175"/>
      <c r="H3" s="175"/>
      <c r="I3" s="6"/>
    </row>
    <row r="4" spans="1:9" ht="19.5" x14ac:dyDescent="0.25">
      <c r="A4" s="7" t="s">
        <v>0</v>
      </c>
    </row>
    <row r="5" spans="1:9" ht="10.5" customHeight="1" x14ac:dyDescent="0.25"/>
    <row r="6" spans="1:9" s="8" customFormat="1" ht="19.5" x14ac:dyDescent="0.15">
      <c r="A6" s="34" t="s">
        <v>1</v>
      </c>
      <c r="B6" s="226">
        <v>42464</v>
      </c>
      <c r="C6" s="227"/>
      <c r="D6" s="9" t="str">
        <f>TEXT(B6,"aaa曜日")</f>
        <v>月曜日</v>
      </c>
    </row>
    <row r="7" spans="1:9" ht="28.5" customHeight="1" x14ac:dyDescent="0.25">
      <c r="A7" s="34" t="s">
        <v>11</v>
      </c>
      <c r="B7" s="228" t="s">
        <v>35</v>
      </c>
      <c r="C7" s="229"/>
      <c r="D7" s="229"/>
      <c r="E7" s="229"/>
      <c r="F7" s="230"/>
      <c r="G7" s="10" t="s">
        <v>19</v>
      </c>
      <c r="H7" s="70" t="s">
        <v>36</v>
      </c>
    </row>
    <row r="8" spans="1:9" ht="19.5" x14ac:dyDescent="0.25">
      <c r="A8" s="11" t="s">
        <v>14</v>
      </c>
      <c r="B8" s="12" t="s">
        <v>12</v>
      </c>
      <c r="C8" s="71" t="s">
        <v>37</v>
      </c>
      <c r="D8" s="195"/>
      <c r="E8" s="195"/>
      <c r="F8" s="195"/>
      <c r="G8" s="195"/>
      <c r="H8" s="196"/>
    </row>
    <row r="9" spans="1:9" ht="30.75" customHeight="1" x14ac:dyDescent="0.25">
      <c r="A9" s="13" t="s">
        <v>15</v>
      </c>
      <c r="B9" s="222" t="s">
        <v>38</v>
      </c>
      <c r="C9" s="223"/>
      <c r="D9" s="223"/>
      <c r="E9" s="223"/>
      <c r="F9" s="223"/>
      <c r="G9" s="223"/>
      <c r="H9" s="224"/>
      <c r="I9" s="14"/>
    </row>
    <row r="10" spans="1:9" s="8" customFormat="1" ht="23.25" customHeight="1" x14ac:dyDescent="0.15">
      <c r="A10" s="34" t="s">
        <v>2</v>
      </c>
      <c r="B10" s="207" t="s">
        <v>39</v>
      </c>
      <c r="C10" s="208"/>
      <c r="D10" s="209"/>
      <c r="E10" s="34" t="s">
        <v>20</v>
      </c>
      <c r="F10" s="207" t="s">
        <v>39</v>
      </c>
      <c r="G10" s="208"/>
      <c r="H10" s="209"/>
      <c r="I10" s="6"/>
    </row>
    <row r="11" spans="1:9" s="8" customFormat="1" ht="12" customHeight="1" x14ac:dyDescent="0.15">
      <c r="A11" s="15"/>
      <c r="B11" s="171"/>
      <c r="C11" s="171"/>
      <c r="D11" s="171"/>
      <c r="E11" s="171"/>
      <c r="F11" s="15"/>
      <c r="G11" s="15"/>
      <c r="H11" s="16"/>
    </row>
    <row r="12" spans="1:9" ht="19.5" customHeight="1" x14ac:dyDescent="0.25">
      <c r="A12" s="159" t="s">
        <v>7</v>
      </c>
      <c r="B12" s="182" t="s">
        <v>22</v>
      </c>
      <c r="C12" s="183"/>
      <c r="D12" s="183"/>
      <c r="E12" s="17" t="s">
        <v>6</v>
      </c>
      <c r="F12" s="18"/>
      <c r="G12" s="19" t="s">
        <v>23</v>
      </c>
      <c r="H12" s="20" t="s">
        <v>10</v>
      </c>
      <c r="I12" s="6"/>
    </row>
    <row r="13" spans="1:9" ht="21" customHeight="1" x14ac:dyDescent="0.25">
      <c r="A13" s="160"/>
      <c r="B13" s="210" t="s">
        <v>40</v>
      </c>
      <c r="C13" s="211"/>
      <c r="D13" s="212"/>
      <c r="E13" s="66">
        <f>IF(B13="300円/500円/700円/1000円券",0,IF(B13="300円券　青空のおくりもの",330,IF(B13="500円券　ＱＵＯスマイル",530,IF(B13="500円券　ピンクのブーケ",530,IF(B13="500円券　富士山と花",530,IF(B13="500円券　マーガレット",530,IF(B13="500円券　茶畑空高く",530,IF(B13="700円券　リーフサークル",750,IF(B13="1000円券　ＱＵＯスマイルレッド",1040,IF(B13="1000円券　黄色い花束",1040,IF(B13="1000円券　富士山雲海",1040,IF(B13="1000円券　散歩道",1040,IF(B13="1000円券　花菜畑",1040,)))))))))))))</f>
        <v>530</v>
      </c>
      <c r="F13" s="21" t="s">
        <v>21</v>
      </c>
      <c r="G13" s="72">
        <v>5</v>
      </c>
      <c r="H13" s="58">
        <f>E13*G13</f>
        <v>2650</v>
      </c>
      <c r="I13" s="22"/>
    </row>
    <row r="14" spans="1:9" ht="21" customHeight="1" x14ac:dyDescent="0.25">
      <c r="A14" s="160"/>
      <c r="B14" s="213" t="s">
        <v>41</v>
      </c>
      <c r="C14" s="214"/>
      <c r="D14" s="215"/>
      <c r="E14" s="67">
        <f t="shared" ref="E14:E17" si="0">IF(B14="300円/500円/700円/1000円券",0,IF(B14="300円券　青空のおくりもの",330,IF(B14="500円券　ＱＵＯスマイル",530,IF(B14="500円券　ピンクのブーケ",530,IF(B14="500円券　富士山と花",530,IF(B14="500円券　マーガレット",530,IF(B14="500円券　茶畑空高く",530,IF(B14="700円券　リーフサークル",750,IF(B14="1000円券　ＱＵＯスマイルレッド",1040,IF(B14="1000円券　黄色い花束",1040,IF(B14="1000円券　富士山雲海",1040,IF(B14="1000円券　散歩道",1040,IF(B14="1000円券　花菜畑",1040,)))))))))))))</f>
        <v>530</v>
      </c>
      <c r="F14" s="23" t="s">
        <v>21</v>
      </c>
      <c r="G14" s="73">
        <v>5</v>
      </c>
      <c r="H14" s="59">
        <f t="shared" ref="H14:H17" si="1">E14*G14</f>
        <v>2650</v>
      </c>
      <c r="I14" s="22"/>
    </row>
    <row r="15" spans="1:9" ht="21" customHeight="1" x14ac:dyDescent="0.25">
      <c r="A15" s="160"/>
      <c r="B15" s="213" t="s">
        <v>42</v>
      </c>
      <c r="C15" s="214"/>
      <c r="D15" s="215"/>
      <c r="E15" s="67">
        <f t="shared" si="0"/>
        <v>1040</v>
      </c>
      <c r="F15" s="23" t="s">
        <v>21</v>
      </c>
      <c r="G15" s="73">
        <v>10</v>
      </c>
      <c r="H15" s="59">
        <f t="shared" si="1"/>
        <v>10400</v>
      </c>
      <c r="I15" s="22"/>
    </row>
    <row r="16" spans="1:9" ht="21" customHeight="1" x14ac:dyDescent="0.25">
      <c r="A16" s="160"/>
      <c r="B16" s="216" t="s">
        <v>24</v>
      </c>
      <c r="C16" s="217"/>
      <c r="D16" s="218"/>
      <c r="E16" s="67">
        <f t="shared" si="0"/>
        <v>0</v>
      </c>
      <c r="F16" s="23" t="s">
        <v>21</v>
      </c>
      <c r="G16" s="1">
        <v>0</v>
      </c>
      <c r="H16" s="59">
        <f t="shared" si="1"/>
        <v>0</v>
      </c>
      <c r="I16" s="22"/>
    </row>
    <row r="17" spans="1:9" ht="21" customHeight="1" thickBot="1" x14ac:dyDescent="0.3">
      <c r="A17" s="160"/>
      <c r="B17" s="219" t="s">
        <v>24</v>
      </c>
      <c r="C17" s="220"/>
      <c r="D17" s="221"/>
      <c r="E17" s="68">
        <f t="shared" si="0"/>
        <v>0</v>
      </c>
      <c r="F17" s="24" t="s">
        <v>21</v>
      </c>
      <c r="G17" s="2">
        <v>0</v>
      </c>
      <c r="H17" s="60">
        <f t="shared" si="1"/>
        <v>0</v>
      </c>
      <c r="I17" s="22"/>
    </row>
    <row r="18" spans="1:9" ht="21" customHeight="1" thickBot="1" x14ac:dyDescent="0.3">
      <c r="A18" s="161"/>
      <c r="B18" s="201" t="s">
        <v>29</v>
      </c>
      <c r="C18" s="202"/>
      <c r="D18" s="202"/>
      <c r="E18" s="202"/>
      <c r="F18" s="202"/>
      <c r="G18" s="25">
        <f>SUM(G13:G17)</f>
        <v>20</v>
      </c>
      <c r="H18" s="61">
        <f>SUM(H13:H17)</f>
        <v>15700</v>
      </c>
      <c r="I18" s="22"/>
    </row>
    <row r="19" spans="1:9" ht="21" customHeight="1" x14ac:dyDescent="0.25">
      <c r="A19" s="160"/>
      <c r="B19" s="203" t="s">
        <v>43</v>
      </c>
      <c r="C19" s="204"/>
      <c r="D19" s="204"/>
      <c r="E19" s="69">
        <f>IF(B19="2000円/3000円/5000円/10000円券",0,IF(B19="2000円券　黄色いカラー",2000,IF(B19="2000円券　朝もやの時",2000,IF(B19="2000円券　ピンクのバラ",2000,IF(B19="3000円券　新しい命",3000,IF(B19="3000円券　紅に燃える",3000,IF(B19="3000円券　しあわせのつぼみ",3000,IF(B19="5000円券　ローズブーケ",5000,IF(B19="5000円券　紅の山稜",5000,IF(B19="5000円券　スイトピー",5000,IF(B19="10000円券　富士と湖",10000,)))))))))))</f>
        <v>2000</v>
      </c>
      <c r="F19" s="26" t="s">
        <v>21</v>
      </c>
      <c r="G19" s="75">
        <v>3</v>
      </c>
      <c r="H19" s="62">
        <f>E19*G19</f>
        <v>6000</v>
      </c>
      <c r="I19" s="27"/>
    </row>
    <row r="20" spans="1:9" ht="21" customHeight="1" x14ac:dyDescent="0.25">
      <c r="A20" s="160"/>
      <c r="B20" s="203" t="s">
        <v>46</v>
      </c>
      <c r="C20" s="204"/>
      <c r="D20" s="204"/>
      <c r="E20" s="67">
        <f t="shared" ref="E20:E22" si="2">IF(B20="2000円/3000円/5000円/10000円券",0,IF(B20="2000円券　黄色いカラー",2000,IF(B20="2000円券　朝もやの時",2000,IF(B20="2000円券　ピンクのバラ",2000,IF(B20="3000円券　新しい命",3000,IF(B20="3000円券　紅に燃える",3000,IF(B20="3000円券　しあわせのつぼみ",3000,IF(B20="5000円券　ローズブーケ",5000,IF(B20="5000円券　紅の山稜",5000,IF(B20="5000円券　スイトピー",5000,IF(B20="10000円券　富士と湖",10000,)))))))))))</f>
        <v>5000</v>
      </c>
      <c r="F20" s="23" t="s">
        <v>21</v>
      </c>
      <c r="G20" s="76">
        <v>10</v>
      </c>
      <c r="H20" s="63">
        <f t="shared" ref="H20:H22" si="3">E20*G20</f>
        <v>50000</v>
      </c>
      <c r="I20" s="27"/>
    </row>
    <row r="21" spans="1:9" ht="21" customHeight="1" x14ac:dyDescent="0.25">
      <c r="A21" s="160"/>
      <c r="B21" s="203" t="s">
        <v>44</v>
      </c>
      <c r="C21" s="204"/>
      <c r="D21" s="204"/>
      <c r="E21" s="67">
        <f t="shared" si="2"/>
        <v>10000</v>
      </c>
      <c r="F21" s="23" t="s">
        <v>21</v>
      </c>
      <c r="G21" s="76">
        <v>2</v>
      </c>
      <c r="H21" s="63">
        <f t="shared" si="3"/>
        <v>20000</v>
      </c>
      <c r="I21" s="27"/>
    </row>
    <row r="22" spans="1:9" ht="21" customHeight="1" thickBot="1" x14ac:dyDescent="0.3">
      <c r="A22" s="160"/>
      <c r="B22" s="205" t="s">
        <v>25</v>
      </c>
      <c r="C22" s="206"/>
      <c r="D22" s="206"/>
      <c r="E22" s="68">
        <f t="shared" si="2"/>
        <v>0</v>
      </c>
      <c r="F22" s="24" t="s">
        <v>21</v>
      </c>
      <c r="G22" s="77">
        <v>0</v>
      </c>
      <c r="H22" s="64">
        <f t="shared" si="3"/>
        <v>0</v>
      </c>
      <c r="I22" s="27"/>
    </row>
    <row r="23" spans="1:9" ht="21" customHeight="1" thickBot="1" x14ac:dyDescent="0.3">
      <c r="A23" s="161"/>
      <c r="B23" s="191" t="s">
        <v>28</v>
      </c>
      <c r="C23" s="192"/>
      <c r="D23" s="192"/>
      <c r="E23" s="192"/>
      <c r="F23" s="192"/>
      <c r="G23" s="28">
        <f>SUM(G19:G22)</f>
        <v>15</v>
      </c>
      <c r="H23" s="65">
        <f>SUM(H19:H22)</f>
        <v>76000</v>
      </c>
      <c r="I23" s="22"/>
    </row>
    <row r="24" spans="1:9" ht="21" customHeight="1" thickTop="1" thickBot="1" x14ac:dyDescent="0.3">
      <c r="A24" s="161"/>
      <c r="B24" s="155" t="s">
        <v>27</v>
      </c>
      <c r="C24" s="156"/>
      <c r="D24" s="156"/>
      <c r="E24" s="156"/>
      <c r="F24" s="156"/>
      <c r="G24" s="52">
        <f>G18+G23</f>
        <v>35</v>
      </c>
      <c r="H24" s="55">
        <f>H18+H23</f>
        <v>91700</v>
      </c>
      <c r="I24" s="29"/>
    </row>
    <row r="25" spans="1:9" ht="21.75" thickBot="1" x14ac:dyDescent="0.3">
      <c r="A25" s="162"/>
      <c r="B25" s="138"/>
      <c r="C25" s="139"/>
      <c r="D25" s="139"/>
      <c r="E25" s="139"/>
      <c r="F25" s="140"/>
      <c r="G25" s="30" t="s">
        <v>31</v>
      </c>
      <c r="H25" s="56" t="str">
        <f>IF(OR(H18&gt;=50000,H23&gt;=100000,H18+H23&gt;=100000),"0","500円")</f>
        <v>500円</v>
      </c>
      <c r="I25" s="31"/>
    </row>
    <row r="26" spans="1:9" ht="18.75" customHeight="1" x14ac:dyDescent="0.25">
      <c r="A26" s="144"/>
      <c r="B26" s="106" t="s">
        <v>116</v>
      </c>
      <c r="C26" s="8"/>
      <c r="D26" s="8"/>
      <c r="E26" s="8"/>
      <c r="F26" s="8"/>
      <c r="G26" s="8"/>
      <c r="H26" s="32"/>
      <c r="I26" s="8"/>
    </row>
    <row r="27" spans="1:9" ht="58.5" customHeight="1" x14ac:dyDescent="0.25">
      <c r="A27" s="145"/>
      <c r="B27" s="141"/>
      <c r="C27" s="142"/>
      <c r="D27" s="142"/>
      <c r="E27" s="142"/>
      <c r="F27" s="142"/>
      <c r="G27" s="142"/>
      <c r="H27" s="143"/>
      <c r="I27" s="33"/>
    </row>
    <row r="28" spans="1:9" ht="20.25" customHeight="1" x14ac:dyDescent="0.25">
      <c r="A28" s="146"/>
      <c r="B28" s="207" t="s">
        <v>45</v>
      </c>
      <c r="C28" s="208"/>
      <c r="D28" s="208"/>
      <c r="E28" s="74">
        <v>40</v>
      </c>
      <c r="F28" s="54" t="s">
        <v>32</v>
      </c>
      <c r="G28" s="53" t="s">
        <v>33</v>
      </c>
      <c r="H28" s="57">
        <f>IF(E28-G24&gt;=0,(E28-G24)*5,0)</f>
        <v>25</v>
      </c>
    </row>
    <row r="29" spans="1:9" ht="19.5" x14ac:dyDescent="0.25">
      <c r="A29" s="150" t="s">
        <v>16</v>
      </c>
      <c r="B29" s="150"/>
      <c r="C29" s="150"/>
      <c r="D29" s="150"/>
      <c r="E29" s="150"/>
      <c r="F29" s="150"/>
      <c r="G29" s="151"/>
      <c r="H29" s="151"/>
      <c r="I29" s="35"/>
    </row>
    <row r="30" spans="1:9" ht="19.5" x14ac:dyDescent="0.25">
      <c r="A30" s="36" t="s">
        <v>145</v>
      </c>
      <c r="B30" s="37"/>
      <c r="C30" s="37"/>
      <c r="D30" s="37"/>
      <c r="E30" s="37"/>
      <c r="F30" s="37"/>
      <c r="G30" s="37"/>
      <c r="H30" s="37"/>
      <c r="I30" s="37"/>
    </row>
    <row r="31" spans="1:9" s="40" customFormat="1" ht="15" customHeight="1" x14ac:dyDescent="0.25">
      <c r="A31" s="38" t="s">
        <v>48</v>
      </c>
      <c r="B31" s="39"/>
      <c r="C31" s="39"/>
      <c r="D31" s="39"/>
      <c r="E31" s="39"/>
      <c r="F31" s="39"/>
      <c r="G31" s="39"/>
      <c r="H31" s="39"/>
      <c r="I31" s="39"/>
    </row>
    <row r="32" spans="1:9" s="40" customFormat="1" ht="15" customHeight="1" x14ac:dyDescent="0.25">
      <c r="A32" s="38" t="s">
        <v>49</v>
      </c>
      <c r="B32" s="39"/>
      <c r="C32" s="39"/>
      <c r="D32" s="39"/>
      <c r="E32" s="39"/>
      <c r="F32" s="39"/>
      <c r="G32" s="39"/>
      <c r="H32" s="39"/>
      <c r="I32" s="39"/>
    </row>
    <row r="33" spans="1:9" s="40" customFormat="1" ht="15" customHeight="1" x14ac:dyDescent="0.25">
      <c r="A33" s="38" t="s">
        <v>47</v>
      </c>
      <c r="B33" s="39"/>
      <c r="C33" s="39"/>
      <c r="D33" s="39"/>
      <c r="E33" s="39"/>
      <c r="F33" s="39"/>
      <c r="G33" s="39"/>
      <c r="H33" s="39"/>
      <c r="I33" s="39"/>
    </row>
    <row r="34" spans="1:9" s="8" customFormat="1" ht="24" x14ac:dyDescent="0.15">
      <c r="A34" s="41" t="s">
        <v>17</v>
      </c>
      <c r="B34" s="42"/>
      <c r="C34" s="42"/>
      <c r="D34" s="42"/>
      <c r="E34" s="42"/>
      <c r="F34" s="42"/>
      <c r="G34" s="42"/>
      <c r="H34" s="42"/>
      <c r="I34" s="42"/>
    </row>
    <row r="35" spans="1:9" s="8" customFormat="1" ht="31.5" customHeight="1" x14ac:dyDescent="0.15">
      <c r="A35" s="197" t="s">
        <v>30</v>
      </c>
      <c r="B35" s="197"/>
      <c r="C35" s="197"/>
      <c r="D35" s="197"/>
      <c r="E35" s="197"/>
      <c r="F35" s="197"/>
      <c r="G35" s="197"/>
      <c r="H35" s="197"/>
      <c r="I35" s="43"/>
    </row>
    <row r="36" spans="1:9" s="45" customFormat="1" ht="27.75" customHeight="1" x14ac:dyDescent="0.15">
      <c r="A36" s="44" t="s">
        <v>18</v>
      </c>
      <c r="B36" s="198">
        <v>42500</v>
      </c>
      <c r="C36" s="199"/>
      <c r="D36" s="9" t="str">
        <f>TEXT(B36,"aaa曜日")</f>
        <v>火曜日</v>
      </c>
    </row>
    <row r="37" spans="1:9" ht="9.75" customHeight="1" x14ac:dyDescent="0.25">
      <c r="A37" s="147"/>
      <c r="B37" s="147"/>
      <c r="C37" s="147"/>
      <c r="D37" s="147"/>
      <c r="E37" s="147"/>
      <c r="F37" s="147"/>
      <c r="G37" s="147"/>
      <c r="H37" s="147"/>
      <c r="I37" s="6"/>
    </row>
    <row r="38" spans="1:9" ht="9.75" customHeight="1" x14ac:dyDescent="0.25"/>
    <row r="39" spans="1:9" s="47" customFormat="1" ht="16.5" x14ac:dyDescent="0.25">
      <c r="A39" s="46" t="s">
        <v>3</v>
      </c>
      <c r="H39" s="48" t="s">
        <v>8</v>
      </c>
      <c r="I39" s="48"/>
    </row>
    <row r="40" spans="1:9" ht="20.100000000000001" customHeight="1" x14ac:dyDescent="0.3">
      <c r="A40" s="148" t="s">
        <v>4</v>
      </c>
      <c r="B40" s="148"/>
      <c r="C40" s="148"/>
      <c r="D40" s="148"/>
      <c r="E40" s="148"/>
      <c r="F40" s="148"/>
      <c r="G40" s="148"/>
      <c r="H40" s="149"/>
      <c r="I40" s="49"/>
    </row>
    <row r="41" spans="1:9" x14ac:dyDescent="0.25">
      <c r="A41" s="134" t="s">
        <v>9</v>
      </c>
      <c r="B41" s="134"/>
      <c r="C41" s="134"/>
      <c r="D41" s="134"/>
      <c r="E41" s="134"/>
      <c r="F41" s="134"/>
      <c r="G41" s="134"/>
      <c r="H41" s="136" t="s">
        <v>34</v>
      </c>
      <c r="I41" s="50"/>
    </row>
    <row r="42" spans="1:9" ht="15.75" customHeight="1" x14ac:dyDescent="0.25">
      <c r="A42" s="200" t="s">
        <v>5</v>
      </c>
      <c r="B42" s="200"/>
      <c r="C42" s="200"/>
      <c r="D42" s="200"/>
      <c r="E42" s="200"/>
      <c r="F42" s="200"/>
      <c r="G42" s="200"/>
      <c r="H42" s="137"/>
      <c r="I42" s="51"/>
    </row>
    <row r="44" spans="1:9" x14ac:dyDescent="0.25">
      <c r="H44" s="8"/>
      <c r="I44" s="8"/>
    </row>
  </sheetData>
  <sheetProtection algorithmName="SHA-512" hashValue="j00RrrSd+q9lz5Wdrt9joZL6Uy//Ej+Ax0/tcYyUKyDA/QYUj4BjYFb2VijcZJlu2i1GBWY2Z1t4IjVqT1tGdA==" saltValue="hkAJAFdbsFc+Cb/7+HvpMA==" spinCount="100000" sheet="1" objects="1" scenarios="1"/>
  <dataConsolidate/>
  <mergeCells count="35">
    <mergeCell ref="B9:H9"/>
    <mergeCell ref="A1:H1"/>
    <mergeCell ref="A3:H3"/>
    <mergeCell ref="B6:C6"/>
    <mergeCell ref="B7:F7"/>
    <mergeCell ref="D8:H8"/>
    <mergeCell ref="B10:D10"/>
    <mergeCell ref="F10:H10"/>
    <mergeCell ref="B11:E11"/>
    <mergeCell ref="A12:A25"/>
    <mergeCell ref="B12:D12"/>
    <mergeCell ref="B13:D13"/>
    <mergeCell ref="B14:D14"/>
    <mergeCell ref="B15:D15"/>
    <mergeCell ref="B16:D16"/>
    <mergeCell ref="B17:D17"/>
    <mergeCell ref="A29:H29"/>
    <mergeCell ref="B18:F18"/>
    <mergeCell ref="B19:D19"/>
    <mergeCell ref="B20:D20"/>
    <mergeCell ref="B21:D21"/>
    <mergeCell ref="B22:D22"/>
    <mergeCell ref="B23:F23"/>
    <mergeCell ref="B24:F24"/>
    <mergeCell ref="B25:F25"/>
    <mergeCell ref="A26:A28"/>
    <mergeCell ref="B27:H27"/>
    <mergeCell ref="B28:D28"/>
    <mergeCell ref="A35:H35"/>
    <mergeCell ref="B36:C36"/>
    <mergeCell ref="A37:H37"/>
    <mergeCell ref="A40:H40"/>
    <mergeCell ref="A41:G41"/>
    <mergeCell ref="H41:H42"/>
    <mergeCell ref="A42:G42"/>
  </mergeCells>
  <phoneticPr fontId="2"/>
  <dataValidations count="3">
    <dataValidation type="list" allowBlank="1" showInputMessage="1" showErrorMessage="1" sqref="B13:D17" xr:uid="{00000000-0002-0000-0100-000000000000}">
      <formula1>"300円/500円/700円/1000円券,300円券　青空のおくりもの,500円券　ＱＵＯスマイル,500円券　ピンクのブーケ,500円券　富士山と花,500円券　マーガレット,500円券　茶畑空高く,700円券　リーフサークル,1000円券　ＱＵＯスマイルレッド,1000円券　黄色い花束,1000円券　富士山雲海,1000円券　散歩道"</formula1>
    </dataValidation>
    <dataValidation type="list" allowBlank="1" showInputMessage="1" showErrorMessage="1" sqref="B28" xr:uid="{00000000-0002-0000-0100-000001000000}">
      <formula1>"カードケース選んで下さい,紙ケース（２つ折り）,リボン（２つ折り）,封筒ケース,カードケース不要"</formula1>
    </dataValidation>
    <dataValidation type="list" allowBlank="1" showInputMessage="1" showErrorMessage="1" sqref="B19:D22" xr:uid="{00000000-0002-0000-0100-000002000000}">
      <formula1>"2000円/3000円/5000円/10000円券,2000円券　黄色いカラー,2000円券　朝もやの時,2000円券　ピンクのバラ,3000円券　新しい命,3000円券　しあわせのつぼみ,5000円券　ローズブーケ,5000円券　紅の山稜,5000円券　スイトピー,10000円券　富士と湖"</formula1>
    </dataValidation>
  </dataValidations>
  <printOptions horizontalCentered="1" verticalCentered="1"/>
  <pageMargins left="0.23622047244094491" right="0.23622047244094491" top="0.35433070866141736" bottom="0.35433070866141736" header="0.31496062992125984" footer="0.31496062992125984"/>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L58"/>
  <sheetViews>
    <sheetView zoomScaleNormal="100" workbookViewId="0">
      <selection activeCell="C20" sqref="C20:E20"/>
    </sheetView>
  </sheetViews>
  <sheetFormatPr defaultRowHeight="15.75" x14ac:dyDescent="0.25"/>
  <cols>
    <col min="1" max="1" width="9.375" style="8" customWidth="1"/>
    <col min="2" max="3" width="15.75" style="4" customWidth="1"/>
    <col min="4" max="4" width="3.25" style="4" bestFit="1" customWidth="1"/>
    <col min="5" max="5" width="11" style="4" customWidth="1"/>
    <col min="6" max="6" width="14.375" style="4" customWidth="1"/>
    <col min="7" max="7" width="9.5" style="4" customWidth="1"/>
    <col min="8" max="8" width="9.25" style="4" customWidth="1"/>
    <col min="9" max="9" width="10.875" style="4" customWidth="1"/>
    <col min="10" max="10" width="17.625" style="4" customWidth="1"/>
    <col min="11" max="16384" width="9" style="4"/>
  </cols>
  <sheetData>
    <row r="1" spans="1:10" ht="27" customHeight="1" x14ac:dyDescent="0.25">
      <c r="A1" s="232" t="s">
        <v>140</v>
      </c>
      <c r="B1" s="232"/>
      <c r="C1" s="232"/>
      <c r="D1" s="232"/>
      <c r="E1" s="232"/>
      <c r="F1" s="232"/>
      <c r="G1" s="232"/>
      <c r="H1" s="232"/>
      <c r="I1" s="232"/>
      <c r="J1" s="232"/>
    </row>
    <row r="2" spans="1:10" ht="18.75" customHeight="1" x14ac:dyDescent="0.25">
      <c r="A2" s="5"/>
      <c r="B2" s="132">
        <v>45839</v>
      </c>
      <c r="C2" s="5"/>
      <c r="D2" s="5"/>
      <c r="E2" s="5"/>
      <c r="F2" s="5"/>
      <c r="G2" s="5"/>
      <c r="H2" s="5"/>
      <c r="I2" s="5"/>
      <c r="J2" s="5"/>
    </row>
    <row r="3" spans="1:10" ht="12" customHeight="1" x14ac:dyDescent="0.25">
      <c r="A3" s="175" t="s">
        <v>13</v>
      </c>
      <c r="B3" s="175"/>
      <c r="C3" s="175"/>
      <c r="D3" s="175"/>
      <c r="E3" s="175"/>
      <c r="F3" s="175"/>
      <c r="G3" s="175"/>
      <c r="H3" s="175"/>
      <c r="I3" s="175"/>
      <c r="J3" s="175"/>
    </row>
    <row r="4" spans="1:10" ht="11.25" customHeight="1" x14ac:dyDescent="0.25">
      <c r="A4" s="6"/>
      <c r="B4" s="6"/>
      <c r="C4" s="6"/>
      <c r="D4" s="6"/>
      <c r="E4" s="6"/>
      <c r="F4" s="6"/>
      <c r="G4" s="6"/>
      <c r="H4" s="6"/>
      <c r="I4" s="6"/>
      <c r="J4" s="6"/>
    </row>
    <row r="5" spans="1:10" ht="19.5" x14ac:dyDescent="0.25">
      <c r="A5" s="7" t="s">
        <v>0</v>
      </c>
    </row>
    <row r="6" spans="1:10" s="8" customFormat="1" ht="21.75" customHeight="1" x14ac:dyDescent="0.15">
      <c r="A6" s="233" t="s">
        <v>1</v>
      </c>
      <c r="B6" s="234"/>
      <c r="C6" s="235" t="s">
        <v>137</v>
      </c>
      <c r="D6" s="236"/>
      <c r="E6" s="236"/>
      <c r="F6" s="237"/>
    </row>
    <row r="7" spans="1:10" ht="36.75" customHeight="1" x14ac:dyDescent="0.25">
      <c r="A7" s="233" t="s">
        <v>11</v>
      </c>
      <c r="B7" s="171"/>
      <c r="C7" s="235" t="s">
        <v>67</v>
      </c>
      <c r="D7" s="236"/>
      <c r="E7" s="236"/>
      <c r="F7" s="236"/>
      <c r="G7" s="237"/>
      <c r="H7" s="34" t="s">
        <v>19</v>
      </c>
      <c r="I7" s="235" t="s">
        <v>68</v>
      </c>
      <c r="J7" s="237"/>
    </row>
    <row r="8" spans="1:10" ht="20.25" customHeight="1" x14ac:dyDescent="0.25">
      <c r="A8" s="238" t="s">
        <v>69</v>
      </c>
      <c r="B8" s="239"/>
      <c r="C8" s="242" t="s">
        <v>12</v>
      </c>
      <c r="D8" s="242"/>
      <c r="E8" s="242"/>
      <c r="F8" s="242"/>
      <c r="G8" s="242"/>
      <c r="H8" s="242"/>
      <c r="I8" s="242"/>
      <c r="J8" s="243"/>
    </row>
    <row r="9" spans="1:10" ht="28.5" customHeight="1" x14ac:dyDescent="0.25">
      <c r="A9" s="240"/>
      <c r="B9" s="241"/>
      <c r="C9" s="244"/>
      <c r="D9" s="244"/>
      <c r="E9" s="244"/>
      <c r="F9" s="244"/>
      <c r="G9" s="244"/>
      <c r="H9" s="244"/>
      <c r="I9" s="244"/>
      <c r="J9" s="245"/>
    </row>
    <row r="10" spans="1:10" s="8" customFormat="1" ht="23.25" customHeight="1" x14ac:dyDescent="0.15">
      <c r="A10" s="233" t="s">
        <v>2</v>
      </c>
      <c r="B10" s="234"/>
      <c r="C10" s="171"/>
      <c r="D10" s="171"/>
      <c r="E10" s="171"/>
      <c r="F10" s="234"/>
      <c r="G10" s="34" t="s">
        <v>70</v>
      </c>
      <c r="H10" s="171"/>
      <c r="I10" s="171"/>
      <c r="J10" s="234"/>
    </row>
    <row r="11" spans="1:10" s="8" customFormat="1" ht="12" customHeight="1" x14ac:dyDescent="0.15">
      <c r="A11" s="15"/>
      <c r="B11" s="16"/>
      <c r="C11" s="16"/>
      <c r="D11" s="16"/>
      <c r="E11" s="16"/>
      <c r="F11" s="15"/>
      <c r="G11" s="16"/>
      <c r="H11" s="16"/>
      <c r="I11" s="16"/>
      <c r="J11" s="16"/>
    </row>
    <row r="12" spans="1:10" ht="23.25" customHeight="1" x14ac:dyDescent="0.25">
      <c r="A12" s="248" t="s">
        <v>7</v>
      </c>
      <c r="B12" s="89" t="s">
        <v>71</v>
      </c>
      <c r="C12" s="251" t="s">
        <v>72</v>
      </c>
      <c r="D12" s="251"/>
      <c r="E12" s="252"/>
      <c r="F12" s="253" t="s">
        <v>6</v>
      </c>
      <c r="G12" s="253"/>
      <c r="H12" s="253"/>
      <c r="I12" s="254" t="s">
        <v>10</v>
      </c>
      <c r="J12" s="253"/>
    </row>
    <row r="13" spans="1:10" ht="23.25" customHeight="1" x14ac:dyDescent="0.25">
      <c r="A13" s="249"/>
      <c r="B13" s="90" t="s">
        <v>73</v>
      </c>
      <c r="C13" s="246" t="s">
        <v>74</v>
      </c>
      <c r="D13" s="246"/>
      <c r="E13" s="247"/>
      <c r="F13" s="91" t="s">
        <v>75</v>
      </c>
      <c r="G13" s="92" t="s">
        <v>21</v>
      </c>
      <c r="H13" s="93" t="s">
        <v>32</v>
      </c>
      <c r="I13" s="236" t="s">
        <v>76</v>
      </c>
      <c r="J13" s="237"/>
    </row>
    <row r="14" spans="1:10" ht="23.25" customHeight="1" x14ac:dyDescent="0.25">
      <c r="A14" s="249"/>
      <c r="B14" s="261" t="s">
        <v>77</v>
      </c>
      <c r="C14" s="255" t="s">
        <v>78</v>
      </c>
      <c r="D14" s="255"/>
      <c r="E14" s="255"/>
      <c r="F14" s="94" t="s">
        <v>79</v>
      </c>
      <c r="G14" s="95" t="s">
        <v>21</v>
      </c>
      <c r="H14" s="96" t="s">
        <v>32</v>
      </c>
      <c r="I14" s="256" t="s">
        <v>80</v>
      </c>
      <c r="J14" s="256"/>
    </row>
    <row r="15" spans="1:10" ht="23.25" customHeight="1" x14ac:dyDescent="0.25">
      <c r="A15" s="249"/>
      <c r="B15" s="271"/>
      <c r="C15" s="257" t="s">
        <v>82</v>
      </c>
      <c r="D15" s="257"/>
      <c r="E15" s="257"/>
      <c r="F15" s="97" t="s">
        <v>79</v>
      </c>
      <c r="G15" s="98" t="s">
        <v>21</v>
      </c>
      <c r="H15" s="115" t="s">
        <v>32</v>
      </c>
      <c r="I15" s="258" t="s">
        <v>81</v>
      </c>
      <c r="J15" s="258"/>
    </row>
    <row r="16" spans="1:10" ht="23.25" customHeight="1" x14ac:dyDescent="0.25">
      <c r="A16" s="249"/>
      <c r="B16" s="271"/>
      <c r="C16" s="257" t="s">
        <v>83</v>
      </c>
      <c r="D16" s="257"/>
      <c r="E16" s="257"/>
      <c r="F16" s="97" t="s">
        <v>79</v>
      </c>
      <c r="G16" s="98" t="s">
        <v>84</v>
      </c>
      <c r="H16" s="115" t="s">
        <v>32</v>
      </c>
      <c r="I16" s="258" t="s">
        <v>81</v>
      </c>
      <c r="J16" s="258"/>
    </row>
    <row r="17" spans="1:10" ht="23.25" customHeight="1" x14ac:dyDescent="0.25">
      <c r="A17" s="249"/>
      <c r="B17" s="271"/>
      <c r="C17" s="257" t="s">
        <v>85</v>
      </c>
      <c r="D17" s="257"/>
      <c r="E17" s="257"/>
      <c r="F17" s="97" t="s">
        <v>79</v>
      </c>
      <c r="G17" s="98" t="s">
        <v>21</v>
      </c>
      <c r="H17" s="115" t="s">
        <v>32</v>
      </c>
      <c r="I17" s="258" t="s">
        <v>80</v>
      </c>
      <c r="J17" s="258"/>
    </row>
    <row r="18" spans="1:10" ht="23.25" customHeight="1" x14ac:dyDescent="0.25">
      <c r="A18" s="249"/>
      <c r="B18" s="271"/>
      <c r="C18" s="257" t="s">
        <v>138</v>
      </c>
      <c r="D18" s="257"/>
      <c r="E18" s="257"/>
      <c r="F18" s="97" t="s">
        <v>79</v>
      </c>
      <c r="G18" s="98" t="s">
        <v>21</v>
      </c>
      <c r="H18" s="115" t="s">
        <v>32</v>
      </c>
      <c r="I18" s="258" t="s">
        <v>80</v>
      </c>
      <c r="J18" s="258"/>
    </row>
    <row r="19" spans="1:10" ht="23.25" customHeight="1" x14ac:dyDescent="0.25">
      <c r="A19" s="249"/>
      <c r="B19" s="271"/>
      <c r="C19" s="272" t="s">
        <v>156</v>
      </c>
      <c r="D19" s="272"/>
      <c r="E19" s="272"/>
      <c r="F19" s="97" t="s">
        <v>79</v>
      </c>
      <c r="G19" s="98" t="s">
        <v>21</v>
      </c>
      <c r="H19" s="115" t="s">
        <v>32</v>
      </c>
      <c r="I19" s="258" t="s">
        <v>80</v>
      </c>
      <c r="J19" s="258"/>
    </row>
    <row r="20" spans="1:10" ht="23.25" customHeight="1" x14ac:dyDescent="0.25">
      <c r="A20" s="249"/>
      <c r="B20" s="271"/>
      <c r="C20" s="272" t="s">
        <v>126</v>
      </c>
      <c r="D20" s="272"/>
      <c r="E20" s="272"/>
      <c r="F20" s="97" t="s">
        <v>129</v>
      </c>
      <c r="G20" s="98" t="s">
        <v>21</v>
      </c>
      <c r="H20" s="115" t="s">
        <v>32</v>
      </c>
      <c r="I20" s="258" t="s">
        <v>80</v>
      </c>
      <c r="J20" s="258"/>
    </row>
    <row r="21" spans="1:10" ht="23.25" customHeight="1" x14ac:dyDescent="0.25">
      <c r="A21" s="249"/>
      <c r="B21" s="271"/>
      <c r="C21" s="272" t="s">
        <v>127</v>
      </c>
      <c r="D21" s="272"/>
      <c r="E21" s="272"/>
      <c r="F21" s="97" t="s">
        <v>129</v>
      </c>
      <c r="G21" s="98" t="s">
        <v>21</v>
      </c>
      <c r="H21" s="115" t="s">
        <v>32</v>
      </c>
      <c r="I21" s="258" t="s">
        <v>80</v>
      </c>
      <c r="J21" s="258"/>
    </row>
    <row r="22" spans="1:10" ht="23.25" customHeight="1" x14ac:dyDescent="0.25">
      <c r="A22" s="249"/>
      <c r="B22" s="262"/>
      <c r="C22" s="282" t="s">
        <v>128</v>
      </c>
      <c r="D22" s="282"/>
      <c r="E22" s="282"/>
      <c r="F22" s="99" t="s">
        <v>130</v>
      </c>
      <c r="G22" s="100" t="s">
        <v>21</v>
      </c>
      <c r="H22" s="101" t="s">
        <v>32</v>
      </c>
      <c r="I22" s="283" t="s">
        <v>80</v>
      </c>
      <c r="J22" s="283"/>
    </row>
    <row r="23" spans="1:10" ht="23.25" customHeight="1" x14ac:dyDescent="0.25">
      <c r="A23" s="249"/>
      <c r="B23" s="90" t="s">
        <v>86</v>
      </c>
      <c r="C23" s="246" t="s">
        <v>87</v>
      </c>
      <c r="D23" s="246"/>
      <c r="E23" s="247"/>
      <c r="F23" s="91" t="s">
        <v>88</v>
      </c>
      <c r="G23" s="92" t="s">
        <v>89</v>
      </c>
      <c r="H23" s="93" t="s">
        <v>32</v>
      </c>
      <c r="I23" s="236" t="s">
        <v>90</v>
      </c>
      <c r="J23" s="237"/>
    </row>
    <row r="24" spans="1:10" ht="23.25" customHeight="1" x14ac:dyDescent="0.25">
      <c r="A24" s="249"/>
      <c r="B24" s="261" t="s">
        <v>91</v>
      </c>
      <c r="C24" s="255" t="s">
        <v>92</v>
      </c>
      <c r="D24" s="255"/>
      <c r="E24" s="255"/>
      <c r="F24" s="94" t="s">
        <v>93</v>
      </c>
      <c r="G24" s="95" t="s">
        <v>89</v>
      </c>
      <c r="H24" s="96" t="s">
        <v>32</v>
      </c>
      <c r="I24" s="256" t="s">
        <v>81</v>
      </c>
      <c r="J24" s="256"/>
    </row>
    <row r="25" spans="1:10" ht="23.25" customHeight="1" x14ac:dyDescent="0.25">
      <c r="A25" s="249"/>
      <c r="B25" s="271"/>
      <c r="C25" s="257" t="s">
        <v>94</v>
      </c>
      <c r="D25" s="257"/>
      <c r="E25" s="257"/>
      <c r="F25" s="97" t="s">
        <v>93</v>
      </c>
      <c r="G25" s="98" t="s">
        <v>89</v>
      </c>
      <c r="H25" s="115" t="s">
        <v>32</v>
      </c>
      <c r="I25" s="258" t="s">
        <v>81</v>
      </c>
      <c r="J25" s="258"/>
    </row>
    <row r="26" spans="1:10" ht="23.25" customHeight="1" x14ac:dyDescent="0.25">
      <c r="A26" s="249"/>
      <c r="B26" s="271"/>
      <c r="C26" s="257" t="s">
        <v>95</v>
      </c>
      <c r="D26" s="257"/>
      <c r="E26" s="257"/>
      <c r="F26" s="97" t="s">
        <v>93</v>
      </c>
      <c r="G26" s="98" t="s">
        <v>21</v>
      </c>
      <c r="H26" s="115" t="s">
        <v>32</v>
      </c>
      <c r="I26" s="258" t="s">
        <v>80</v>
      </c>
      <c r="J26" s="258"/>
    </row>
    <row r="27" spans="1:10" ht="23.25" customHeight="1" x14ac:dyDescent="0.25">
      <c r="A27" s="249"/>
      <c r="B27" s="271"/>
      <c r="C27" s="257" t="s">
        <v>139</v>
      </c>
      <c r="D27" s="257"/>
      <c r="E27" s="257"/>
      <c r="F27" s="97" t="s">
        <v>93</v>
      </c>
      <c r="G27" s="98" t="s">
        <v>21</v>
      </c>
      <c r="H27" s="115" t="s">
        <v>32</v>
      </c>
      <c r="I27" s="258" t="s">
        <v>80</v>
      </c>
      <c r="J27" s="258"/>
    </row>
    <row r="28" spans="1:10" ht="23.25" customHeight="1" x14ac:dyDescent="0.25">
      <c r="A28" s="249"/>
      <c r="B28" s="271"/>
      <c r="C28" s="272" t="s">
        <v>131</v>
      </c>
      <c r="D28" s="272"/>
      <c r="E28" s="272"/>
      <c r="F28" s="97" t="s">
        <v>134</v>
      </c>
      <c r="G28" s="98" t="s">
        <v>21</v>
      </c>
      <c r="H28" s="115" t="s">
        <v>32</v>
      </c>
      <c r="I28" s="258" t="s">
        <v>80</v>
      </c>
      <c r="J28" s="258"/>
    </row>
    <row r="29" spans="1:10" ht="23.25" customHeight="1" x14ac:dyDescent="0.25">
      <c r="A29" s="249"/>
      <c r="B29" s="271"/>
      <c r="C29" s="272" t="s">
        <v>132</v>
      </c>
      <c r="D29" s="272"/>
      <c r="E29" s="272"/>
      <c r="F29" s="97" t="s">
        <v>134</v>
      </c>
      <c r="G29" s="98" t="s">
        <v>21</v>
      </c>
      <c r="H29" s="115" t="s">
        <v>32</v>
      </c>
      <c r="I29" s="258" t="s">
        <v>80</v>
      </c>
      <c r="J29" s="258"/>
    </row>
    <row r="30" spans="1:10" ht="23.25" customHeight="1" x14ac:dyDescent="0.25">
      <c r="A30" s="249"/>
      <c r="B30" s="262"/>
      <c r="C30" s="282" t="s">
        <v>133</v>
      </c>
      <c r="D30" s="282"/>
      <c r="E30" s="282"/>
      <c r="F30" s="99" t="s">
        <v>135</v>
      </c>
      <c r="G30" s="100" t="s">
        <v>21</v>
      </c>
      <c r="H30" s="101" t="s">
        <v>32</v>
      </c>
      <c r="I30" s="283" t="s">
        <v>80</v>
      </c>
      <c r="J30" s="283"/>
    </row>
    <row r="31" spans="1:10" ht="23.25" customHeight="1" x14ac:dyDescent="0.25">
      <c r="A31" s="249"/>
      <c r="B31" s="261" t="s">
        <v>96</v>
      </c>
      <c r="C31" s="263" t="s">
        <v>97</v>
      </c>
      <c r="D31" s="264"/>
      <c r="E31" s="264"/>
      <c r="F31" s="94" t="s">
        <v>96</v>
      </c>
      <c r="G31" s="95" t="s">
        <v>89</v>
      </c>
      <c r="H31" s="96" t="s">
        <v>32</v>
      </c>
      <c r="I31" s="265" t="s">
        <v>90</v>
      </c>
      <c r="J31" s="266"/>
    </row>
    <row r="32" spans="1:10" ht="23.25" customHeight="1" x14ac:dyDescent="0.25">
      <c r="A32" s="249"/>
      <c r="B32" s="262"/>
      <c r="C32" s="267" t="s">
        <v>152</v>
      </c>
      <c r="D32" s="268"/>
      <c r="E32" s="268"/>
      <c r="F32" s="99" t="s">
        <v>96</v>
      </c>
      <c r="G32" s="100" t="s">
        <v>84</v>
      </c>
      <c r="H32" s="101" t="s">
        <v>32</v>
      </c>
      <c r="I32" s="269" t="s">
        <v>81</v>
      </c>
      <c r="J32" s="270"/>
    </row>
    <row r="33" spans="1:10" ht="23.25" customHeight="1" x14ac:dyDescent="0.25">
      <c r="A33" s="249"/>
      <c r="B33" s="261" t="s">
        <v>98</v>
      </c>
      <c r="C33" s="263" t="s">
        <v>99</v>
      </c>
      <c r="D33" s="264"/>
      <c r="E33" s="264"/>
      <c r="F33" s="94" t="s">
        <v>98</v>
      </c>
      <c r="G33" s="95" t="s">
        <v>84</v>
      </c>
      <c r="H33" s="96" t="s">
        <v>32</v>
      </c>
      <c r="I33" s="265" t="s">
        <v>81</v>
      </c>
      <c r="J33" s="266"/>
    </row>
    <row r="34" spans="1:10" ht="23.25" customHeight="1" x14ac:dyDescent="0.25">
      <c r="A34" s="249"/>
      <c r="B34" s="262"/>
      <c r="C34" s="267" t="s">
        <v>100</v>
      </c>
      <c r="D34" s="268"/>
      <c r="E34" s="268"/>
      <c r="F34" s="99" t="s">
        <v>98</v>
      </c>
      <c r="G34" s="100" t="s">
        <v>84</v>
      </c>
      <c r="H34" s="101" t="s">
        <v>32</v>
      </c>
      <c r="I34" s="269" t="s">
        <v>81</v>
      </c>
      <c r="J34" s="270"/>
    </row>
    <row r="35" spans="1:10" ht="23.25" customHeight="1" x14ac:dyDescent="0.25">
      <c r="A35" s="249"/>
      <c r="B35" s="125" t="s">
        <v>101</v>
      </c>
      <c r="C35" s="287" t="s">
        <v>102</v>
      </c>
      <c r="D35" s="288"/>
      <c r="E35" s="288"/>
      <c r="F35" s="102" t="s">
        <v>101</v>
      </c>
      <c r="G35" s="15" t="s">
        <v>89</v>
      </c>
      <c r="H35" s="103" t="s">
        <v>32</v>
      </c>
      <c r="I35" s="289" t="s">
        <v>81</v>
      </c>
      <c r="J35" s="290"/>
    </row>
    <row r="36" spans="1:10" ht="23.25" customHeight="1" x14ac:dyDescent="0.25">
      <c r="A36" s="249"/>
      <c r="B36" s="90" t="s">
        <v>103</v>
      </c>
      <c r="C36" s="247" t="s">
        <v>104</v>
      </c>
      <c r="D36" s="291"/>
      <c r="E36" s="291"/>
      <c r="F36" s="91" t="s">
        <v>103</v>
      </c>
      <c r="G36" s="92" t="s">
        <v>89</v>
      </c>
      <c r="H36" s="93" t="s">
        <v>32</v>
      </c>
      <c r="I36" s="236" t="s">
        <v>81</v>
      </c>
      <c r="J36" s="237"/>
    </row>
    <row r="37" spans="1:10" ht="30" customHeight="1" x14ac:dyDescent="0.25">
      <c r="A37" s="250"/>
      <c r="B37" s="292" t="s">
        <v>105</v>
      </c>
      <c r="C37" s="293"/>
      <c r="D37" s="104"/>
      <c r="E37" s="8"/>
      <c r="F37" s="294"/>
      <c r="G37" s="295"/>
      <c r="H37" s="105" t="s">
        <v>32</v>
      </c>
      <c r="I37" s="259" t="s">
        <v>80</v>
      </c>
      <c r="J37" s="260"/>
    </row>
    <row r="38" spans="1:10" ht="36" customHeight="1" x14ac:dyDescent="0.25">
      <c r="A38" s="284" t="s">
        <v>146</v>
      </c>
      <c r="B38" s="285"/>
      <c r="C38" s="285"/>
      <c r="D38" s="285"/>
      <c r="E38" s="285"/>
      <c r="F38" s="285"/>
      <c r="G38" s="285"/>
      <c r="H38" s="285"/>
      <c r="I38" s="285"/>
      <c r="J38" s="286"/>
    </row>
    <row r="39" spans="1:10" ht="28.5" customHeight="1" x14ac:dyDescent="0.25">
      <c r="A39" s="273" t="s">
        <v>136</v>
      </c>
      <c r="B39" s="274"/>
      <c r="C39" s="274"/>
      <c r="D39" s="274"/>
      <c r="E39" s="274"/>
      <c r="F39" s="274"/>
      <c r="G39" s="274"/>
      <c r="H39" s="274"/>
      <c r="I39" s="274"/>
      <c r="J39" s="275"/>
    </row>
    <row r="40" spans="1:10" s="108" customFormat="1" ht="20.100000000000001" customHeight="1" x14ac:dyDescent="0.15">
      <c r="A40" s="276" t="s">
        <v>16</v>
      </c>
      <c r="B40" s="276"/>
      <c r="C40" s="276"/>
      <c r="D40" s="276"/>
      <c r="E40" s="276"/>
      <c r="F40" s="276"/>
      <c r="G40" s="276"/>
    </row>
    <row r="41" spans="1:10" ht="19.5" x14ac:dyDescent="0.25">
      <c r="A41" s="36" t="s">
        <v>145</v>
      </c>
      <c r="B41" s="37"/>
      <c r="C41" s="37"/>
      <c r="D41" s="37"/>
      <c r="E41" s="37"/>
      <c r="F41" s="37"/>
      <c r="G41" s="37"/>
      <c r="H41" s="37"/>
      <c r="I41" s="37"/>
    </row>
    <row r="42" spans="1:10" ht="18.75" customHeight="1" x14ac:dyDescent="0.25">
      <c r="A42" s="231" t="s">
        <v>141</v>
      </c>
      <c r="B42" s="231"/>
      <c r="C42" s="231"/>
      <c r="D42" s="231"/>
      <c r="E42" s="231"/>
      <c r="F42" s="231"/>
      <c r="G42" s="231"/>
      <c r="H42" s="231"/>
      <c r="I42" s="231"/>
      <c r="J42" s="231"/>
    </row>
    <row r="43" spans="1:10" ht="18.75" customHeight="1" x14ac:dyDescent="0.25">
      <c r="A43" s="231" t="s">
        <v>142</v>
      </c>
      <c r="B43" s="231"/>
      <c r="C43" s="231"/>
      <c r="D43" s="231"/>
      <c r="E43" s="231"/>
      <c r="F43" s="231"/>
      <c r="G43" s="231"/>
      <c r="H43" s="231"/>
      <c r="I43" s="231"/>
      <c r="J43" s="231"/>
    </row>
    <row r="44" spans="1:10" ht="18.75" customHeight="1" x14ac:dyDescent="0.25">
      <c r="A44" s="231" t="s">
        <v>143</v>
      </c>
      <c r="B44" s="231"/>
      <c r="C44" s="231"/>
      <c r="D44" s="231"/>
      <c r="E44" s="231"/>
      <c r="F44" s="231"/>
      <c r="G44" s="231"/>
      <c r="H44" s="231"/>
      <c r="I44" s="231"/>
      <c r="J44" s="231"/>
    </row>
    <row r="45" spans="1:10" s="8" customFormat="1" ht="36" customHeight="1" x14ac:dyDescent="0.15">
      <c r="A45" s="277" t="s">
        <v>106</v>
      </c>
      <c r="B45" s="277"/>
      <c r="C45" s="277"/>
      <c r="D45" s="277"/>
      <c r="E45" s="277"/>
      <c r="F45" s="277"/>
      <c r="G45" s="277"/>
      <c r="H45" s="277"/>
      <c r="I45" s="277"/>
      <c r="J45" s="277"/>
    </row>
    <row r="46" spans="1:10" s="110" customFormat="1" ht="22.5" customHeight="1" x14ac:dyDescent="0.15">
      <c r="A46" s="109" t="s">
        <v>18</v>
      </c>
      <c r="B46" s="278" t="s">
        <v>107</v>
      </c>
      <c r="C46" s="279"/>
      <c r="D46" s="280"/>
      <c r="H46" s="111"/>
      <c r="I46" s="112"/>
    </row>
    <row r="47" spans="1:10" ht="8.25" customHeight="1" x14ac:dyDescent="0.25">
      <c r="A47" s="107"/>
      <c r="B47" s="113"/>
      <c r="C47" s="113"/>
      <c r="D47" s="113"/>
      <c r="E47" s="113"/>
      <c r="F47" s="113"/>
      <c r="G47" s="113"/>
      <c r="H47" s="113"/>
      <c r="I47" s="113"/>
      <c r="J47" s="113"/>
    </row>
    <row r="48" spans="1:10" ht="10.5" customHeight="1" x14ac:dyDescent="0.25"/>
    <row r="49" spans="1:12" s="47" customFormat="1" ht="22.5" customHeight="1" x14ac:dyDescent="0.25">
      <c r="A49" s="46" t="s">
        <v>3</v>
      </c>
      <c r="I49" s="281" t="s">
        <v>108</v>
      </c>
      <c r="J49" s="281"/>
    </row>
    <row r="50" spans="1:12" ht="24.75" customHeight="1" x14ac:dyDescent="0.25">
      <c r="A50" s="148" t="s">
        <v>109</v>
      </c>
      <c r="B50" s="148"/>
      <c r="C50" s="148"/>
      <c r="D50" s="148"/>
      <c r="E50" s="148"/>
      <c r="F50" s="148"/>
      <c r="G50" s="148"/>
      <c r="H50" s="148"/>
      <c r="I50" s="148"/>
      <c r="J50" s="148"/>
    </row>
    <row r="51" spans="1:12" ht="20.100000000000001" customHeight="1" x14ac:dyDescent="0.25">
      <c r="A51" s="200" t="s">
        <v>9</v>
      </c>
      <c r="B51" s="200"/>
      <c r="C51" s="200"/>
      <c r="D51" s="200"/>
      <c r="E51" s="200"/>
      <c r="F51" s="200"/>
      <c r="G51" s="200"/>
      <c r="H51" s="200"/>
      <c r="I51" s="114"/>
      <c r="J51" s="136" t="s">
        <v>34</v>
      </c>
      <c r="K51" s="8"/>
    </row>
    <row r="52" spans="1:12" ht="18.75" customHeight="1" x14ac:dyDescent="0.25">
      <c r="A52" s="135" t="s">
        <v>110</v>
      </c>
      <c r="B52" s="135"/>
      <c r="C52" s="135"/>
      <c r="D52" s="135"/>
      <c r="E52" s="135"/>
      <c r="F52" s="135"/>
      <c r="G52" s="135"/>
      <c r="H52" s="135"/>
      <c r="I52" s="114"/>
      <c r="J52" s="137"/>
      <c r="K52" s="8"/>
    </row>
    <row r="54" spans="1:12" x14ac:dyDescent="0.25">
      <c r="G54" s="8"/>
      <c r="H54" s="8"/>
      <c r="I54" s="8"/>
      <c r="J54" s="8"/>
      <c r="L54"/>
    </row>
    <row r="55" spans="1:12" x14ac:dyDescent="0.25">
      <c r="L55"/>
    </row>
    <row r="56" spans="1:12" x14ac:dyDescent="0.25">
      <c r="L56"/>
    </row>
    <row r="57" spans="1:12" x14ac:dyDescent="0.25">
      <c r="L57"/>
    </row>
    <row r="58" spans="1:12" x14ac:dyDescent="0.25">
      <c r="L58"/>
    </row>
  </sheetData>
  <sheetProtection sheet="1" objects="1" scenarios="1"/>
  <mergeCells count="85">
    <mergeCell ref="C30:E30"/>
    <mergeCell ref="I30:J30"/>
    <mergeCell ref="A38:J38"/>
    <mergeCell ref="C28:E28"/>
    <mergeCell ref="I28:J28"/>
    <mergeCell ref="C29:E29"/>
    <mergeCell ref="I29:J29"/>
    <mergeCell ref="I34:J34"/>
    <mergeCell ref="C35:E35"/>
    <mergeCell ref="I35:J35"/>
    <mergeCell ref="C36:E36"/>
    <mergeCell ref="I36:J36"/>
    <mergeCell ref="B37:C37"/>
    <mergeCell ref="F37:G37"/>
    <mergeCell ref="C20:E20"/>
    <mergeCell ref="C21:E21"/>
    <mergeCell ref="C22:E22"/>
    <mergeCell ref="I19:J19"/>
    <mergeCell ref="I20:J20"/>
    <mergeCell ref="I21:J21"/>
    <mergeCell ref="I22:J22"/>
    <mergeCell ref="C17:E17"/>
    <mergeCell ref="I17:J17"/>
    <mergeCell ref="A51:H51"/>
    <mergeCell ref="J51:J52"/>
    <mergeCell ref="A52:H52"/>
    <mergeCell ref="A39:J39"/>
    <mergeCell ref="A40:G40"/>
    <mergeCell ref="A45:J45"/>
    <mergeCell ref="B46:D46"/>
    <mergeCell ref="I49:J49"/>
    <mergeCell ref="A50:J50"/>
    <mergeCell ref="B33:B34"/>
    <mergeCell ref="C33:E33"/>
    <mergeCell ref="B14:B22"/>
    <mergeCell ref="I33:J33"/>
    <mergeCell ref="C34:E34"/>
    <mergeCell ref="I18:J18"/>
    <mergeCell ref="I27:J27"/>
    <mergeCell ref="B31:B32"/>
    <mergeCell ref="C31:E31"/>
    <mergeCell ref="I31:J31"/>
    <mergeCell ref="C32:E32"/>
    <mergeCell ref="I32:J32"/>
    <mergeCell ref="C24:E24"/>
    <mergeCell ref="I24:J24"/>
    <mergeCell ref="C25:E25"/>
    <mergeCell ref="I25:J25"/>
    <mergeCell ref="C27:E27"/>
    <mergeCell ref="C26:E26"/>
    <mergeCell ref="I26:J26"/>
    <mergeCell ref="B24:B30"/>
    <mergeCell ref="C19:E19"/>
    <mergeCell ref="C23:E23"/>
    <mergeCell ref="I23:J23"/>
    <mergeCell ref="A12:A37"/>
    <mergeCell ref="C12:E12"/>
    <mergeCell ref="F12:H12"/>
    <mergeCell ref="I12:J12"/>
    <mergeCell ref="C13:E13"/>
    <mergeCell ref="I13:J13"/>
    <mergeCell ref="C14:E14"/>
    <mergeCell ref="I14:J14"/>
    <mergeCell ref="C15:E15"/>
    <mergeCell ref="I15:J15"/>
    <mergeCell ref="C16:E16"/>
    <mergeCell ref="I16:J16"/>
    <mergeCell ref="C18:E18"/>
    <mergeCell ref="I37:J37"/>
    <mergeCell ref="A42:J42"/>
    <mergeCell ref="A43:J43"/>
    <mergeCell ref="A44:J44"/>
    <mergeCell ref="A1:J1"/>
    <mergeCell ref="A3:J3"/>
    <mergeCell ref="A6:B6"/>
    <mergeCell ref="C6:F6"/>
    <mergeCell ref="A7:B7"/>
    <mergeCell ref="C7:G7"/>
    <mergeCell ref="I7:J7"/>
    <mergeCell ref="A8:B9"/>
    <mergeCell ref="C8:J8"/>
    <mergeCell ref="C9:J9"/>
    <mergeCell ref="A10:B10"/>
    <mergeCell ref="C10:F10"/>
    <mergeCell ref="H10:J10"/>
  </mergeCells>
  <phoneticPr fontId="2"/>
  <printOptions horizontalCentered="1" verticalCentered="1"/>
  <pageMargins left="0.39370078740157483" right="0.39370078740157483" top="0.27559055118110237" bottom="0.19685039370078741" header="0" footer="0"/>
  <pageSetup paperSize="9" scale="74"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C107E-3A93-49D1-BD0A-DBCA88243EB6}">
  <sheetPr>
    <tabColor rgb="FFFFFF00"/>
  </sheetPr>
  <dimension ref="A1:B2"/>
  <sheetViews>
    <sheetView zoomScale="90" zoomScaleNormal="90" workbookViewId="0">
      <selection activeCell="F2" sqref="F2"/>
    </sheetView>
  </sheetViews>
  <sheetFormatPr defaultColWidth="9.875" defaultRowHeight="15" customHeight="1" x14ac:dyDescent="0.15"/>
  <cols>
    <col min="1" max="2" width="74.125" customWidth="1"/>
  </cols>
  <sheetData>
    <row r="1" spans="1:2" ht="279.75" customHeight="1" x14ac:dyDescent="0.15">
      <c r="A1" s="126"/>
      <c r="B1" s="126"/>
    </row>
    <row r="2" spans="1:2" ht="294.75" customHeight="1" x14ac:dyDescent="0.15">
      <c r="A2" s="126"/>
      <c r="B2" s="126"/>
    </row>
  </sheetData>
  <phoneticPr fontId="2"/>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35"/>
  <sheetViews>
    <sheetView workbookViewId="0">
      <selection activeCell="A9" sqref="A9"/>
    </sheetView>
  </sheetViews>
  <sheetFormatPr defaultRowHeight="13.5" x14ac:dyDescent="0.15"/>
  <cols>
    <col min="1" max="1" width="36.75" bestFit="1" customWidth="1"/>
    <col min="2" max="2" width="14.5" customWidth="1"/>
  </cols>
  <sheetData>
    <row r="1" spans="1:2" x14ac:dyDescent="0.15">
      <c r="A1" t="s">
        <v>50</v>
      </c>
      <c r="B1">
        <v>0</v>
      </c>
    </row>
    <row r="2" spans="1:2" x14ac:dyDescent="0.15">
      <c r="A2" t="s">
        <v>52</v>
      </c>
      <c r="B2">
        <v>330</v>
      </c>
    </row>
    <row r="3" spans="1:2" x14ac:dyDescent="0.15">
      <c r="A3" t="s">
        <v>54</v>
      </c>
      <c r="B3">
        <v>530</v>
      </c>
    </row>
    <row r="4" spans="1:2" x14ac:dyDescent="0.15">
      <c r="A4" t="s">
        <v>55</v>
      </c>
      <c r="B4">
        <v>530</v>
      </c>
    </row>
    <row r="5" spans="1:2" x14ac:dyDescent="0.15">
      <c r="A5" t="s">
        <v>56</v>
      </c>
      <c r="B5">
        <v>530</v>
      </c>
    </row>
    <row r="6" spans="1:2" x14ac:dyDescent="0.15">
      <c r="A6" t="s">
        <v>57</v>
      </c>
      <c r="B6">
        <v>530</v>
      </c>
    </row>
    <row r="7" spans="1:2" x14ac:dyDescent="0.15">
      <c r="A7" t="s">
        <v>124</v>
      </c>
      <c r="B7">
        <v>530</v>
      </c>
    </row>
    <row r="8" spans="1:2" x14ac:dyDescent="0.15">
      <c r="A8" t="s">
        <v>155</v>
      </c>
      <c r="B8">
        <v>530</v>
      </c>
    </row>
    <row r="9" spans="1:2" x14ac:dyDescent="0.15">
      <c r="A9" t="s">
        <v>118</v>
      </c>
      <c r="B9">
        <v>540</v>
      </c>
    </row>
    <row r="10" spans="1:2" x14ac:dyDescent="0.15">
      <c r="A10" t="s">
        <v>119</v>
      </c>
      <c r="B10">
        <v>540</v>
      </c>
    </row>
    <row r="11" spans="1:2" x14ac:dyDescent="0.15">
      <c r="A11" t="s">
        <v>120</v>
      </c>
      <c r="B11">
        <v>580</v>
      </c>
    </row>
    <row r="12" spans="1:2" x14ac:dyDescent="0.15">
      <c r="A12" t="s">
        <v>53</v>
      </c>
      <c r="B12">
        <v>750</v>
      </c>
    </row>
    <row r="13" spans="1:2" x14ac:dyDescent="0.15">
      <c r="A13" t="s">
        <v>58</v>
      </c>
      <c r="B13">
        <v>1040</v>
      </c>
    </row>
    <row r="14" spans="1:2" x14ac:dyDescent="0.15">
      <c r="A14" t="s">
        <v>59</v>
      </c>
      <c r="B14">
        <v>1040</v>
      </c>
    </row>
    <row r="15" spans="1:2" x14ac:dyDescent="0.15">
      <c r="A15" t="s">
        <v>60</v>
      </c>
      <c r="B15">
        <v>1040</v>
      </c>
    </row>
    <row r="16" spans="1:2" x14ac:dyDescent="0.15">
      <c r="A16" t="s">
        <v>125</v>
      </c>
      <c r="B16">
        <v>1040</v>
      </c>
    </row>
    <row r="17" spans="1:2" x14ac:dyDescent="0.15">
      <c r="A17" t="s">
        <v>122</v>
      </c>
      <c r="B17">
        <v>1050</v>
      </c>
    </row>
    <row r="18" spans="1:2" x14ac:dyDescent="0.15">
      <c r="A18" t="s">
        <v>123</v>
      </c>
      <c r="B18">
        <v>1050</v>
      </c>
    </row>
    <row r="19" spans="1:2" x14ac:dyDescent="0.15">
      <c r="A19" t="s">
        <v>121</v>
      </c>
      <c r="B19">
        <v>1090</v>
      </c>
    </row>
    <row r="21" spans="1:2" x14ac:dyDescent="0.15">
      <c r="A21" t="s">
        <v>51</v>
      </c>
    </row>
    <row r="22" spans="1:2" x14ac:dyDescent="0.15">
      <c r="A22" t="s">
        <v>61</v>
      </c>
      <c r="B22">
        <v>2000</v>
      </c>
    </row>
    <row r="23" spans="1:2" x14ac:dyDescent="0.15">
      <c r="A23" t="s">
        <v>151</v>
      </c>
      <c r="B23">
        <v>2000</v>
      </c>
    </row>
    <row r="24" spans="1:2" x14ac:dyDescent="0.15">
      <c r="A24" t="s">
        <v>62</v>
      </c>
      <c r="B24">
        <v>3000</v>
      </c>
    </row>
    <row r="25" spans="1:2" x14ac:dyDescent="0.15">
      <c r="A25" t="s">
        <v>63</v>
      </c>
      <c r="B25">
        <v>3000</v>
      </c>
    </row>
    <row r="26" spans="1:2" x14ac:dyDescent="0.15">
      <c r="A26" t="s">
        <v>64</v>
      </c>
      <c r="B26">
        <v>5000</v>
      </c>
    </row>
    <row r="27" spans="1:2" x14ac:dyDescent="0.15">
      <c r="A27" t="s">
        <v>65</v>
      </c>
      <c r="B27">
        <v>10000</v>
      </c>
    </row>
    <row r="30" spans="1:2" x14ac:dyDescent="0.15">
      <c r="A30" t="s">
        <v>111</v>
      </c>
    </row>
    <row r="31" spans="1:2" x14ac:dyDescent="0.15">
      <c r="A31" t="s">
        <v>113</v>
      </c>
    </row>
    <row r="32" spans="1:2" x14ac:dyDescent="0.15">
      <c r="A32" t="s">
        <v>114</v>
      </c>
    </row>
    <row r="33" spans="1:1" x14ac:dyDescent="0.15">
      <c r="A33" t="s">
        <v>115</v>
      </c>
    </row>
    <row r="34" spans="1:1" x14ac:dyDescent="0.15">
      <c r="A34" t="s">
        <v>117</v>
      </c>
    </row>
    <row r="35" spans="1:1" x14ac:dyDescent="0.15">
      <c r="A35" t="s">
        <v>112</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209cc2a-0015-4406-b5e0-394641ec8cab">
      <Terms xmlns="http://schemas.microsoft.com/office/infopath/2007/PartnerControls"/>
    </lcf76f155ced4ddcb4097134ff3c332f>
    <TaxCatchAll xmlns="f2941d25-514a-4233-a40b-875d9d90cf9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FC7BC49186923498D37F15B96011715" ma:contentTypeVersion="13" ma:contentTypeDescription="新しいドキュメントを作成します。" ma:contentTypeScope="" ma:versionID="b6dd7d39a3303653ce34e7b3a9b8c31f">
  <xsd:schema xmlns:xsd="http://www.w3.org/2001/XMLSchema" xmlns:xs="http://www.w3.org/2001/XMLSchema" xmlns:p="http://schemas.microsoft.com/office/2006/metadata/properties" xmlns:ns2="5209cc2a-0015-4406-b5e0-394641ec8cab" xmlns:ns3="f2941d25-514a-4233-a40b-875d9d90cf93" targetNamespace="http://schemas.microsoft.com/office/2006/metadata/properties" ma:root="true" ma:fieldsID="63a708852ac8d19d742a514181aca92b" ns2:_="" ns3:_="">
    <xsd:import namespace="5209cc2a-0015-4406-b5e0-394641ec8cab"/>
    <xsd:import namespace="f2941d25-514a-4233-a40b-875d9d90cf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09cc2a-0015-4406-b5e0-394641ec8c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42df0f4d-e309-4a49-bb04-ab9bc747431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941d25-514a-4233-a40b-875d9d90cf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6f48f1a-26bd-4206-8cbe-d976f6c01d79}" ma:internalName="TaxCatchAll" ma:showField="CatchAllData" ma:web="f2941d25-514a-4233-a40b-875d9d90cf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F9265C-0B0A-46AF-83FB-2F56C5699118}">
  <ds:schemaRefs>
    <ds:schemaRef ds:uri="http://schemas.microsoft.com/sharepoint/v3/contenttype/forms"/>
  </ds:schemaRefs>
</ds:datastoreItem>
</file>

<file path=customXml/itemProps2.xml><?xml version="1.0" encoding="utf-8"?>
<ds:datastoreItem xmlns:ds="http://schemas.openxmlformats.org/officeDocument/2006/customXml" ds:itemID="{7E22654F-96B4-436B-9BC5-410222D15012}">
  <ds:schemaRefs>
    <ds:schemaRef ds:uri="http://schemas.microsoft.com/office/2006/metadata/properties"/>
    <ds:schemaRef ds:uri="http://schemas.microsoft.com/office/infopath/2007/PartnerControls"/>
    <ds:schemaRef ds:uri="5209cc2a-0015-4406-b5e0-394641ec8cab"/>
    <ds:schemaRef ds:uri="f2941d25-514a-4233-a40b-875d9d90cf93"/>
  </ds:schemaRefs>
</ds:datastoreItem>
</file>

<file path=customXml/itemProps3.xml><?xml version="1.0" encoding="utf-8"?>
<ds:datastoreItem xmlns:ds="http://schemas.openxmlformats.org/officeDocument/2006/customXml" ds:itemID="{7101AABE-046D-4CDF-A55D-C9ABEA52D0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09cc2a-0015-4406-b5e0-394641ec8cab"/>
    <ds:schemaRef ds:uri="f2941d25-514a-4233-a40b-875d9d90c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労福協加入団体（エクセル申込用紙 ＦＡＸ用）</vt:lpstr>
      <vt:lpstr>労福協加入団体（エクセル申込用紙 Ｅメール用）</vt:lpstr>
      <vt:lpstr>記入例（エクセル申込用紙）</vt:lpstr>
      <vt:lpstr>労福協加入団体（手書きＦＡＸ用）</vt:lpstr>
      <vt:lpstr>カードケース</vt:lpstr>
      <vt:lpstr>Sheet1</vt:lpstr>
      <vt:lpstr>'労福協加入団体（手書きＦＡＸ用）'!Print_Area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yamachan</dc:creator>
  <cp:lastModifiedBy>青山善昭</cp:lastModifiedBy>
  <cp:lastPrinted>2025-04-23T06:14:54Z</cp:lastPrinted>
  <dcterms:created xsi:type="dcterms:W3CDTF">2001-10-31T14:58:30Z</dcterms:created>
  <dcterms:modified xsi:type="dcterms:W3CDTF">2025-06-30T07:46:19Z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0x0101002FC7BC49186923498D37F15B96011715</vt:lpwstr>
  </property>
  <property fmtid="{D5CDD505-2E9C-101B-9397-08002B2CF9AE}" pid="3" name="MediaServiceImageTags">
    <vt:lpwstr/>
  </property>
</Properties>
</file>